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tabRatio="768" firstSheet="2" activeTab="9"/>
  </bookViews>
  <sheets>
    <sheet name="Záradék" sheetId="1" r:id="rId1"/>
    <sheet name="Összesítő" sheetId="2" r:id="rId2"/>
    <sheet name="Felvonulás-és melléklétesítmény" sheetId="3" r:id="rId3"/>
    <sheet name="Zsaluzás és állványozás" sheetId="4" r:id="rId4"/>
    <sheet name="Vakolás és rabicolás" sheetId="5" r:id="rId5"/>
    <sheet name="Bádogozás" sheetId="6" r:id="rId6"/>
    <sheet name="Fa- és műanyag szerkezet elhely" sheetId="7" r:id="rId7"/>
    <sheet name="Felületképzés" sheetId="8" r:id="rId8"/>
    <sheet name="Szigetelés" sheetId="9" r:id="rId9"/>
    <sheet name="Erős és Gyengeáramú szerelés" sheetId="10" r:id="rId10"/>
    <sheet name="Általános épületgépészeti" sheetId="11" r:id="rId11"/>
  </sheets>
  <externalReferences>
    <externalReference r:id="rId14"/>
  </externalReferences>
  <definedNames>
    <definedName name="ÉGT">'[1]LG'!$K$3:$K$10</definedName>
    <definedName name="NYIL">'[1]LG'!$B$11:$B$18</definedName>
  </definedNames>
  <calcPr fullCalcOnLoad="1"/>
</workbook>
</file>

<file path=xl/sharedStrings.xml><?xml version="1.0" encoding="utf-8"?>
<sst xmlns="http://schemas.openxmlformats.org/spreadsheetml/2006/main" count="342" uniqueCount="180">
  <si>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</si>
  <si>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</si>
  <si>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</si>
  <si>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</si>
  <si>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</si>
  <si>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</si>
  <si>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</si>
  <si>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</si>
  <si>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</si>
  <si>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</si>
  <si>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</si>
  <si>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</si>
  <si>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</si>
  <si>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</t>
  </si>
  <si>
    <t>Munkanem összesen:</t>
  </si>
  <si>
    <t>Zsaluzás és állványozás</t>
  </si>
  <si>
    <t>db</t>
  </si>
  <si>
    <t>36-002-4-0415917</t>
  </si>
  <si>
    <t>36-005-21.2.2.2-0415341</t>
  </si>
  <si>
    <t>36-007-9.1.1-0415939</t>
  </si>
  <si>
    <t>36-007-9.2-0415421</t>
  </si>
  <si>
    <t>36-051-6.2.3-0192508</t>
  </si>
  <si>
    <t>36-090-2.1.2</t>
  </si>
  <si>
    <t>Vakolatok pótlása, keskenyvakolatok pótlása oldalfalon, 11-20 cm szélesség között</t>
  </si>
  <si>
    <t>Vakolás és rabicolás</t>
  </si>
  <si>
    <t>Szegélyek, párkány könyöklő bontása, 100 cm kiterített szélességig</t>
  </si>
  <si>
    <t>Bádogozás</t>
  </si>
  <si>
    <t>Fa- és műanyag szerkezet elhelyezése</t>
  </si>
  <si>
    <t>47-000-1.21.2.1.1.2-0320611</t>
  </si>
  <si>
    <t>47-011-15.1.1.2-0151171</t>
  </si>
  <si>
    <t>Felületképzés</t>
  </si>
  <si>
    <t>Szigetelés</t>
  </si>
  <si>
    <t>Összesen: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</si>
  <si>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</si>
  <si>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</si>
  <si>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</si>
  <si>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</si>
  <si>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</si>
  <si>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</si>
  <si>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</si>
  <si>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</si>
  <si>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</si>
  <si>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</si>
  <si>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kit</t>
  </si>
  <si>
    <t>Általános épületgépészeti szigetelés</t>
  </si>
  <si>
    <t>Biztonsági védőháló telepítése megépített állványra</t>
  </si>
  <si>
    <t xml:space="preserve">Lábazati vakolatok; díszítő és lábazati műgyantás kötőanyagú vakolatréteg felhordása, kézi erővel, vödrös kiszerelésű anyagból Knauf  vakolat 2 mm-es szemcseméret, 12 féle szín, </t>
  </si>
  <si>
    <t xml:space="preserve">db     </t>
  </si>
  <si>
    <t>Felvonulás- és Melléklétesítmények</t>
  </si>
  <si>
    <t>Erős és Gyengeáramú munkálatok</t>
  </si>
  <si>
    <t>Munkaterület átvétele</t>
  </si>
  <si>
    <t>klt</t>
  </si>
  <si>
    <t>Légtelenítők elhelyezése magas ponton, Reflex Exvoid T 1/2" (vagy műszakilag egyenértékű)</t>
  </si>
  <si>
    <t>Hőmérő elhelyezése, egyenes hőmérő, nagy Védőszerelvényes ipari hőmérő, MSZ 11210/2-72 nagy egyenes hőmérő 0 C-tól 300 C 160 mm benyúlással</t>
  </si>
  <si>
    <t>Nyomásmérő alumínium házban, fém burkolattal, a maximális üzemnyomást jelző mutatóval, 1/2” -os alsó csatlakozással, gömbcsappal, felszerelve 0-4 bar mérési határok között, csatlakozó csonkkal.</t>
  </si>
  <si>
    <t xml:space="preserve">Próbafűtés , a radiátoros körök beszabályozása (működtetésük gondos ellenőrzése, termosztátok beállítása, hőfokmérés a fűtött helyiségekben, műszerek szolgáltatásával). </t>
  </si>
  <si>
    <t>Felirati táblák elhelyezése minden csővezetéken és szerelvényen, illetve a főbb szerelvényeken, előirányzat</t>
  </si>
  <si>
    <t>Kazántöltő és ürítő gömbcsap, sárgarézből,
felszerelve,
AHA-MOFÉM típusú,
1/2"</t>
  </si>
  <si>
    <t>Az elkészült szakaszok próbaüzeme, jegyzőkönyv</t>
  </si>
  <si>
    <t>Megvalósulási dokumentáció elkészítése</t>
  </si>
  <si>
    <t>Teljes szekunder oldali hálózat rendszer leürítése, átöblítése,  csővezetékenként</t>
  </si>
  <si>
    <t>Teljes szekunder oldali hálózat feltöltése inhibítorral kevert fűtővízzel</t>
  </si>
  <si>
    <t>Hoval rendszer beüzemelése</t>
  </si>
  <si>
    <t>Kéményrendszer átadása Szakhatóság részére</t>
  </si>
  <si>
    <t>Felvonulási létesítmények telepítése, mobil wc, őrzés-védés költsége, megfigyelő rendszer költésge, elektronikus napló vezetésének költsége, fel és levonulás költsége</t>
  </si>
  <si>
    <t>Összesen</t>
  </si>
  <si>
    <t>Belső festéseknél felület előkészítése, részmunkák; glettelés, műanyag kötőanyagú glettel (simítótapasszal), vakolt felületen, bármilyen padozatú helyiségben, tagolt felületen Hera feherfalfestek  előkevert 2x fehérbeltéri glett (nyílászárók bontása melletti falakon)</t>
  </si>
  <si>
    <t>Diszperziós festés műanyag bázisú vizes-diszperziós  fehér vagy gyárilag színezett festékkel, új vagy régi lekapart, előkészített alapfelületen, vakolaton, két rétegben, tagolt sima felületen Héra diszperziós belső falfesték,  2 rétegben (nyílászárók bontása meletti falakon)</t>
  </si>
  <si>
    <t>Műanyag kültéri nyílászárók elhelyezése előre kihagyott falnyílásba, hőszigetelt, ablak-ajtó, tömítés nélkül (szerelvényezve, finom beállítással), 6,01-10,00 m kerület között 3 réteg üvegezéssel, audit szerinti K értékkel</t>
  </si>
  <si>
    <t>Hosztoldott rétegregasztott 88mm-es profilvastagsűgú fa kültéri nyílászárók elhelyezése előre kihagyott falnyílásba, hőszigetelt, ablak-ajtó, tömítés nélkül (szerelvényezve, finom beállítással), 6,01-10,00 m kerület között 3 réteg üvegezéssel, audit szerinti K értékkel, Helyi védettség szerint</t>
  </si>
  <si>
    <t>Tetőtérben, padlásfödémen vízszintesen, nem járható felülető Knauf Classic 35 kőzetgyapot terítése auditban megadott vastagsában, párazáró fólia terítésével együtt</t>
  </si>
  <si>
    <t xml:space="preserve">Kültéri vakolóprofilok elhelyezése, utólagos (táblás) hőszigetelő rendszerhez (EPS), rozsdamentes acélból, alumíniumból, 30 - 160 mm hőszigeteléshez, lábazati indító profilok egyenes falakhoz THERMOMASTER UZ, kültéri lábazati indító profil egyenes falhoz  180 mm utólagos hőszigeteléshez, alumínium, </t>
  </si>
  <si>
    <r>
      <t xml:space="preserve">Fa nyílászáró szerkezetek bontása,  ajtó, ablak, tetőtéri ablak, </t>
    </r>
    <r>
      <rPr>
        <sz val="10"/>
        <color indexed="8"/>
        <rFont val="Times New Roman CE"/>
        <family val="0"/>
      </rPr>
      <t>1,35-3,5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</si>
  <si>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Mennyiség</t>
  </si>
  <si>
    <r>
  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tagolt sík, függőleges falon LB KNAUF H80 homlokzati hőszigetelő lemez,1000x500x</t>
    </r>
    <r>
      <rPr>
        <sz val="10"/>
        <color indexed="8"/>
        <rFont val="Calibri"/>
        <family val="2"/>
      </rPr>
      <t>180 mm</t>
    </r>
  </si>
  <si>
    <r>
      <t>Homlokzati hőszigetelés, üvegszövetháló-erősítéssel, (mechanikai rögzítés, felületi zárás valamint kiegészítő profilok külön tételben szerepelnek), egyenes és lépcsős él-képzésű, formázott homlokzati XPS hőszigetelő lapokkal, ragasztóporból képzett ragasztóba, tagolatlan, sík, függőleges falon Lb KNAUF XPS hőszigetelő lemez, 1250x600x</t>
    </r>
    <r>
      <rPr>
        <sz val="10"/>
        <color indexed="8"/>
        <rFont val="Calibri"/>
        <family val="2"/>
      </rPr>
      <t>180 mm</t>
    </r>
  </si>
  <si>
    <t>Műanyag és fa ablakdeszka, könyöklő, elhelyezése (szereléssel) Ablakdeszka, (belső - külső  párkány) AD 300 Anyagminőség: S64, T68</t>
  </si>
  <si>
    <t>Meglévő épület energetikai felújítása - Gépészeti Munkarész</t>
  </si>
  <si>
    <t>Meglévő gázkonvektorok bontása gázvezeték visszabontással bontott anyag deponálása konténerbe.</t>
  </si>
  <si>
    <t>fűtési acélcső szerelése szabadon, faliékre rögzített tartószerkezetre, préselt kötésekkel, csőidomokkal, szakaszos nyomáspróbával, DN 32 5/4"</t>
  </si>
  <si>
    <t>DN 40 6/4"</t>
  </si>
  <si>
    <t>Kétoldalon menetes szerelvény elhelyezése, külső vagy belső menettel, illetve hollandival csatlakoztatva gömbcsap, víz- és gázfőcsap Mofém AHA Univerzális gömbcsap menettel, sárgaréz DN15</t>
  </si>
  <si>
    <t>DN40</t>
  </si>
  <si>
    <t>DN25 1"</t>
  </si>
  <si>
    <t xml:space="preserve"> DN 32 </t>
  </si>
  <si>
    <t>Biztonsági hűtőhorok elkészítése  NA 3/4" visszacsapó szelep beépítése</t>
  </si>
  <si>
    <t xml:space="preserve">3/4"Honeywell túlfűtés elleni hűtőhurok szelep Tnyit=95 °C </t>
  </si>
  <si>
    <t>3/4" golyóscsap szerelése</t>
  </si>
  <si>
    <t>3/4" szűrő fűtésre</t>
  </si>
  <si>
    <t>Túláram szelep beépítése HERZ TÚLÁRAMSZELEP EGYENES 3/4" vagy vele egyenértékű</t>
  </si>
  <si>
    <t>dn</t>
  </si>
  <si>
    <t>Pillangó szelep szerelése karimapárral,karímatömítéssel,karimacsavarokkal DN 40</t>
  </si>
  <si>
    <t xml:space="preserve">Hegeszthető toldatos acélkarima MSZ 2921 DIN 2631 PN 6  HEGTOLDATOS ACÉLKARIMA PN40 DN65 MSZ2925    </t>
  </si>
  <si>
    <t>Fűtési osztó-gyüjtő helyszíni gyártása DN 100 4"</t>
  </si>
  <si>
    <t>RADIÁTOR 22/DK 600-1200 2072W WARM</t>
  </si>
  <si>
    <t xml:space="preserve"> RADIÁTOR 22/DK 600-1000 1727W WARM </t>
  </si>
  <si>
    <t>RADIÁTOR 22/DK 600-600 1036W WARM</t>
  </si>
  <si>
    <t>Fűtőtest szerelvény elhelyezése külső vagy belső menettel, illetve hollandival csatlakoztatva DN 15 visszatérő elzárószelep Danfoss RLV egyenes kivitelű radiátor visszatérő csavarzat (nikkelezett) beszabályozási, elzárási, ürítés funkcióval, k.m. 1/2",</t>
  </si>
  <si>
    <t>Fűtőtest szerelvény elhelyezése külső vagy belső menettel, illetve hollandival csatlakoztatva DN 15 termosztatikus szelep, termosztatikus szelep szett Honeywell termosztatikus radiátorszelep, egyenes kivitelű, BB típusú, 1/2", (kvs=0,62), V2000DBB15</t>
  </si>
  <si>
    <t>Termosztatikus szelepfej felszerelése radiátorszelepre, KLAPP csatlakozóval rögzítve Honeywell Thera4 Termosztatikus szelepfej, Design, fehér/króm, folyadékos töltet, Danfoss csatlakozás, 6...28°C, T2021DA</t>
  </si>
  <si>
    <t>Lemezes hőcserélő 72 KW 80/60 15 Kpa</t>
  </si>
  <si>
    <t>Fűtésvezeték kiépítése szénacél csővel press idomokkal tartószerkezetre falon kívűli szereléssel szakaszos nyomáspróbával szerelve. CARBON XPRESS 15*1,2mm szénacél cső szerelése tartószerkeztre .vagy vele egynértékű.</t>
  </si>
  <si>
    <t>18*1,2mm szénacél cső szerelése press idomokkal.</t>
  </si>
  <si>
    <t>22*1,2mm szénacél cső szerelése press idomokkal.</t>
  </si>
  <si>
    <t>28*1,5mm szénacél cső szerelése press idomokkal.</t>
  </si>
  <si>
    <t>35*1,5mm szénacél cső szerelése press idomokkal.</t>
  </si>
  <si>
    <t>Fűtési töltővezeték kiépítése horganyzott vezetékkel falon kívűl szerelve</t>
  </si>
  <si>
    <t>Biztonsági lefúvóvezeték víz elvezetése csatorna rendszerbe falon kívűl szerelve műanyag csővel szerelve</t>
  </si>
  <si>
    <t>Mikrobuborék leválasztóSpirovent belső menetes mikrobuborék-leválasztó, 2″DN 32 5/4" (vagy műszakilag egyenértékű)</t>
  </si>
  <si>
    <t>Szűrő iszapleválasztó Reflex Exdirt DN 32 5/4" (vagy műszakilag egyenértékű)</t>
  </si>
  <si>
    <t>Szűrő, menetes csatlakozással, felszerelve DN 25</t>
  </si>
  <si>
    <t>Kétoldalon menetes vagy roppantógyűrűs szerelvény elhelyezése, külső vagy belső menettel, illetve hollandival csatlakoztatva DN 50, DN 65 biztonsági szerelvény NELKE-WATTS biztonsági szelep rézöntvény házban, menetes kivitel, 3 bar, SVH 30, 2", 02.21.630</t>
  </si>
  <si>
    <t>Fűtés-, klíma-, hűtéstechnika nedvestengelyű nagyhatásfokú szabályozott szivattyú, menetes vagy karimás kötéssel, egyes szivattyúk, DN 32 Wilo-Yonos Maxo 30/0,5-7 nedvestengelyű keringető szivattyú, DN 32, menetes csatlakozással, A-energiaosztály, PN6/10, vagy azzal műszakilag egyenértékű</t>
  </si>
  <si>
    <t>Fűtés-, klíma-, hűtéstechnika nedvestengelyű nagyhatásfokú szabályozott szivattyú, menetes vagy karimás kötéssel, egyes szivattyúk, DN 25 Wilo-Yonos Pico 25/1-8 nedvestengelyű keringető szivattyú, DN 25, menetes csatlakozással, A-energiaosztály, PN6/10, vagy azzal műszakilag egyenértékű</t>
  </si>
  <si>
    <t>Fűtés-, klíma-, hűtéstechnika nedvestengelyű nagyhatásfokú szabályozott szivattyú, menetes vagy karimás kötéssel, egyes szivattyúk,  Wilo-Yonos Maxo 40 /0,5-8 nedvestengelyű keringető szivattyú, DN menetes csatlakozással, A-energiaosztály, PN6/10, vagy azzal műszakilag egyenértékű</t>
  </si>
  <si>
    <t>TAURUS gyártmányú gumi kompenzátor szivattyúk részére  DN 40 (vagy műszakilag egyenértékű)</t>
  </si>
  <si>
    <t>Vízhőmérséklet érzékelő felszerelése, meglévő csonkba, elektromos nélkül.</t>
  </si>
  <si>
    <t>Fűtési vezetékek hőszigetelése (ívek, idomok, szerelvények szigetelése és burkolás nélkül), szintetikus gumi alapú kaucsuk csőhéjjal csupasz kivitelben, ragasztással, öntapadó ragasztó szalag lezárással, NÁ 108 mm csőátmérőig Armacell HT/Armaflex, vagy azzal műszakilag egyenértékű</t>
  </si>
  <si>
    <t>csőhéj, falvastagság 13mm DN20 vezetékre</t>
  </si>
  <si>
    <t>csőhéj, falvastagság 13mm DN32 vezetékre</t>
  </si>
  <si>
    <t>csőhéj, falvastagság 13mm DN40 vezetékre</t>
  </si>
  <si>
    <t xml:space="preserve">Csatlakozás meglévő hálózathoz </t>
  </si>
  <si>
    <t>beszabályozás, tervezési térfogatáramok beállítása céljából, szelepgyártó által meghatározott szelepbeállítási értékek jegyzőkönyvi rögzítéssel.</t>
  </si>
  <si>
    <t>Sótalanított lágyvizes feltöltés</t>
  </si>
  <si>
    <t>Égéstermékelvezetés kazánonként, acél rendszerrel kompletten tételesen DN300 átmérőben, tartozékokkal kompletten, meglévő kéménykürtőben felvezetve, vagy azzal műszakilag egyenértékű</t>
  </si>
  <si>
    <t>Fűtési puffertároló, csonkokkal, szerelvényekkel, kompletten. hőszigeteléssel, helyszínre szállítva, felszerelve 1000 liter.</t>
  </si>
  <si>
    <r>
      <t xml:space="preserve">Ipari egyoszlopos, szakaszos üzemű automata vízlágyító berendezés,
ioncserélő gyantatöltettel, a gyantatöltetet tartó és sóoldó tartállyal,
menetes csatlakozásokkal, a víznyomó hálózatba bekötve,
szennyvíz csatlakoztatással, Ipari egyoszlopos, szakaszos üzemű automata vízlágyító berendezés,
ioncserélő gyantatöltettel, a gyantatöltetet tartó és sóoldó tartállyal,
menetes csatlakozásokkal, a víznyomó hálózatba bekötve,
szennyvíz csatlakoztatással, kis teljesítményű [VAS ]15F   1"/[CWG-CH]  0,6- 1,0 m3/h. </t>
    </r>
    <r>
      <rPr>
        <b/>
        <sz val="8"/>
        <rFont val="Calibri"/>
        <family val="2"/>
      </rPr>
      <t>Vagy vele egynértékű.</t>
    </r>
  </si>
  <si>
    <t>Visszacsapószelep öntöttvas házzal, 
ellenkarimákkal, tömítésekkel, anyáscsavarokkal,
felszerelve,
EPDM ülékgyűrűvel - PN 16
DN 25- 50 méretben</t>
  </si>
  <si>
    <t>Háromjáratú keverőszelep, mozgatómotorral, felszerelve, kompletten csőcezetékbe építve, aktimapárral, ellenkarimákkal kompletten. ESBE 3F40 kev.szel. NA40 kar. 2-1110-040-0 vagy vele egynértákű</t>
  </si>
  <si>
    <t>DN32</t>
  </si>
  <si>
    <t>Fűtéstechnikai tágulási tartály, zárt, membrános. Tervezett típus:REFLEX C 50 literes, rugós biztonsági szeleppel NA20 méretben, és vétlen elzárás ellen biztosított szeleppel kompletten.</t>
  </si>
  <si>
    <t>Fűtéstechnikai tágulási tartály, zárt, membrános. Tervezett típus:REFLEX N 200 literes, rugós biztonsági szeleppel NA32 méretben, és vétlen elzárás ellen biztosított szeleppel kompletten.</t>
  </si>
  <si>
    <t xml:space="preserve">Anyag </t>
  </si>
  <si>
    <t>Díj</t>
  </si>
  <si>
    <t>Anyag Összesen</t>
  </si>
  <si>
    <t>Díj Összesen</t>
  </si>
  <si>
    <t xml:space="preserve">Inverter Fronius SYMO 10.0-3-M light002 </t>
  </si>
  <si>
    <t>Tartószerkezet cseréptetőre004</t>
  </si>
  <si>
    <t>Kábelek, elektromos szerelési anyagok, túlfeszültség védele</t>
  </si>
  <si>
    <t>Szállítás, telepítés, üzembe helyezé</t>
  </si>
  <si>
    <t>Napelem termékdíj</t>
  </si>
  <si>
    <t>Inverter termékdíj</t>
  </si>
  <si>
    <t xml:space="preserve">Vékonyvakolatok, színvakolatok felhordása alapozott, előkészített felületre, vödrös kiszerelésű anyagból, vizes bázisú, műgyanta kötőanyagú vékonyvakolat készítése, egy rétegben, 1,5-2mm-es szemcsemérettel Knauf Insulation vakolat, </t>
  </si>
  <si>
    <t xml:space="preserve">Lábazati vakolatok; lábazati alapvakolat felhordása kézi erővel, 1-2 cm vastagságban KnaufLábazati alapvakolat </t>
  </si>
  <si>
    <t>VÉDŐCSÖVEK, DOBOZOK, VEZETÉKCSATORNÁK, KÁBELTÁLCÁK</t>
  </si>
  <si>
    <t>fm</t>
  </si>
  <si>
    <t xml:space="preserve"> MÜ I jelű müanyag védőcső falon kívül vezetve, rögzítéssel, elágazó dobozok nélkül, a falon kívül vezetett NYM-J 300/500V jelű 3x2,5 mm2 kábel rögzítéséhez Ø29 mm</t>
  </si>
  <si>
    <t>MÜANYAG VEZETÉK CSATORNA falon kívül vezetve, rögzítéssel, elágazó dobozok nélkül,  a falon kívül vezetett vezetékekés kábelek rögzítéséhez a földszinten 25x50mm</t>
  </si>
  <si>
    <t>VEZETÉKEK, KÁBELEK</t>
  </si>
  <si>
    <t>NYM-J 300/500V jelű szigetelt rézerű kábel falon kívül műanyag vezeték csatornában vezetve,  szigetelés méréssel 3x6 mm2</t>
  </si>
  <si>
    <t>HO7V-K 450/750V jelű szigetelt hajlékony rézvezeték falon kívül szerelve, rögzítéssel,  elágazó kötések nélkül, szigetelés méréssel 16 mm2 (ZÖLD/SÁRGA SZÍNŰ)</t>
  </si>
  <si>
    <t>ELOSZTÓ SZEKRÉNYEK ÉS EGYÉB BERENDEZÉSEK</t>
  </si>
  <si>
    <t xml:space="preserve">A meglévő 0,4 kV-os főelosztó kiegészítése 1db C6aN 1P 1x20A kismegszakítóval, vezetékezéssel együtt </t>
  </si>
  <si>
    <t>tétel</t>
  </si>
  <si>
    <t>A meglévő 0,4 kV-os főelosztó kiegészítése 1db egyfázisú 1P+N T1-T2  túlfeszülségvédelmi szerelvénnyel, vezetékezéssel együtt</t>
  </si>
  <si>
    <t>Az INVERTER mellé telepítendő AC OLDALI INVERTER CSATLAKOZÓ DOBOZ, HENSEL Mi PV 6211, KISMEGSZAKÍTÓS CSATLAKOZÓ SZEKRÉNY NÉLKÜL, 1~ inverter csatlakoztatása, Méretezési teljesítmény 70kW, Névleges feszültség: AC 230/400V,  Névleges üzemi áramerősség: AC 28A, IP65. a V-3 sz. rajz szerinti műszaki tartalommal szerelvényezve,  helyszíni telepítéssel.</t>
  </si>
  <si>
    <t>ÉRINTÉSVÉDELEM, VILLÁMVÉDELEM</t>
  </si>
  <si>
    <t>Bilincsek és csatlakozóelemek az EPH bekötések készítéséhez kétrészes bilincs, horganyzott vagy onozott kivitelben, külön csatlakozó furattal és csavar készlettel</t>
  </si>
  <si>
    <t>Kábel végkiképzés készítése NYM-J 300/500V jelű szigetelt rézerű kábelen 3x6 mm2</t>
  </si>
  <si>
    <t xml:space="preserve">Kábelér bekötés 16 mm2 rézerű hajlékony vezetéken kábelsarúval </t>
  </si>
  <si>
    <t>Kábelér bekötés 6 mm2 rézerű kábeléren</t>
  </si>
  <si>
    <t>Purhab tömitő anyag</t>
  </si>
  <si>
    <t>flakon</t>
  </si>
  <si>
    <t>Mennyezet átfúrása helyreállítással</t>
  </si>
  <si>
    <t>Az MSZ HD 60364-6 szabvány szerinti első ellenőrzés elvégzése a munka elkészülte után</t>
  </si>
  <si>
    <r>
      <t xml:space="preserve">MÜ I jelű müanyag védőcső falon kívül vezetve, rögzítéssel, elágazó dobozok nélkül,  a falon kívül vezetett 16mm2 EPH vezeték rögzítéséhez </t>
    </r>
    <r>
      <rPr>
        <sz val="10"/>
        <color indexed="8"/>
        <rFont val="Calibri"/>
        <family val="2"/>
      </rPr>
      <t>Ø16 mm</t>
    </r>
  </si>
  <si>
    <t>EGYÉB MUNKÁK, NAPELEM</t>
  </si>
  <si>
    <t>Mindösszesen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</si>
  <si>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terhelhetőséggel, állványépítés MSZ és</t>
    </r>
  </si>
  <si>
    <t>Homlokzati hőszigetelés, üvegszövetháló-erősítéssel, (mechanikai rögzítés, felületi zárás valamint kiegészítő profilok külön tételben szerepelnek), egyenes él-képzésű, normál homlokzati Kasírozott kőzetgyapot hőszigetelő lapokkal, ragasztóporból képzett ragasztóba, tagolt sík, függőleges falon LB KNAUF H80 homlokzati kőzetgyapot hőszigetelő lemez,1000x500x180 mm (tűzterjedés gátlás)</t>
  </si>
  <si>
    <t xml:space="preserve">HOVAL TOGAS 45  kondenzációs falikazán, fali függesztőkészlettel, AQA therm vízkezelő állomás sótalanvízes utántöléshez, sótalantó patronnal, </t>
  </si>
  <si>
    <t>Vékonyvakolat alapozók felhordása, kézi erővel Knauf Univerzális alapozó, vagy felület teljes tisztíása, magasnyomással, technológiai rendszer szerint, lehulló vakolatok lekaparása</t>
  </si>
  <si>
    <t>Lehulló vakolatok helyének vakolatjavítaása, 1-2 cm vastagságban, homlokzati alapvakolat, teljes mennyiség 50%-ban</t>
  </si>
  <si>
    <t xml:space="preserve">KEOP 7.13.0/15 </t>
  </si>
  <si>
    <t xml:space="preserve">Váci Egyházmegye </t>
  </si>
  <si>
    <t>NAGYKŐRÖS</t>
  </si>
  <si>
    <t>2750 Nagykőrös, Hősök tere 2. HRSZ.: 167.</t>
  </si>
  <si>
    <t>Názáret Római Katolikus Óvoda</t>
  </si>
  <si>
    <t>35-000-0-0000000</t>
  </si>
  <si>
    <t>KS-255 P Napelem Modul (4,08 Kw)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</si>
</sst>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\-"/>
    <numFmt numFmtId="165" formatCode="#,##0\ &quot;Ft&quot;"/>
    <numFmt numFmtId="166" formatCode="_-* #,##0\ [$Ft-40E]_-;\-* #,##0\ [$Ft-40E]_-;_-* &quot;-&quot;??\ [$Ft-40E]_-;_-@_-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[$-40E]yyyy\.\ mmmm\ d\."/>
    <numFmt numFmtId="171" formatCode="#,##0.00\ &quot;Ft&quot;"/>
    <numFmt numFmtId="172" formatCode="#,##0.0\ &quot;Ft&quot;"/>
    <numFmt numFmtId="173" formatCode="0.0000"/>
    <numFmt numFmtId="174" formatCode="0.00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56" fillId="0" borderId="0" xfId="0" applyFont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Alignment="1">
      <alignment vertical="top"/>
    </xf>
    <xf numFmtId="0" fontId="58" fillId="0" borderId="11" xfId="0" applyFont="1" applyBorder="1" applyAlignment="1">
      <alignment vertical="top"/>
    </xf>
    <xf numFmtId="10" fontId="58" fillId="0" borderId="11" xfId="0" applyNumberFormat="1" applyFont="1" applyBorder="1" applyAlignment="1">
      <alignment vertical="top"/>
    </xf>
    <xf numFmtId="0" fontId="58" fillId="0" borderId="0" xfId="0" applyFont="1" applyAlignment="1">
      <alignment horizontal="left" vertical="top"/>
    </xf>
    <xf numFmtId="0" fontId="57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8" fillId="0" borderId="0" xfId="0" applyFont="1" applyAlignment="1">
      <alignment vertical="top"/>
    </xf>
    <xf numFmtId="0" fontId="59" fillId="0" borderId="10" xfId="0" applyFont="1" applyBorder="1" applyAlignment="1">
      <alignment vertical="center" wrapText="1"/>
    </xf>
    <xf numFmtId="49" fontId="56" fillId="0" borderId="0" xfId="0" applyNumberFormat="1" applyFont="1" applyAlignment="1">
      <alignment horizontal="left" vertical="top" wrapText="1"/>
    </xf>
    <xf numFmtId="168" fontId="56" fillId="0" borderId="0" xfId="46" applyNumberFormat="1" applyFont="1" applyAlignment="1">
      <alignment horizontal="center" vertical="top" wrapText="1"/>
    </xf>
    <xf numFmtId="168" fontId="57" fillId="0" borderId="10" xfId="46" applyNumberFormat="1" applyFont="1" applyBorder="1" applyAlignment="1">
      <alignment horizontal="right" vertical="top" wrapText="1"/>
    </xf>
    <xf numFmtId="168" fontId="58" fillId="0" borderId="11" xfId="46" applyNumberFormat="1" applyFont="1" applyBorder="1" applyAlignment="1">
      <alignment vertical="top"/>
    </xf>
    <xf numFmtId="168" fontId="58" fillId="0" borderId="0" xfId="46" applyNumberFormat="1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vertical="top"/>
    </xf>
    <xf numFmtId="4" fontId="56" fillId="0" borderId="0" xfId="0" applyNumberFormat="1" applyFont="1" applyAlignment="1">
      <alignment horizontal="center" vertical="top" wrapText="1"/>
    </xf>
    <xf numFmtId="168" fontId="58" fillId="0" borderId="0" xfId="46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168" fontId="58" fillId="0" borderId="0" xfId="46" applyNumberFormat="1" applyFont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168" fontId="59" fillId="0" borderId="10" xfId="46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168" fontId="58" fillId="0" borderId="0" xfId="46" applyNumberFormat="1" applyFont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9" fillId="0" borderId="11" xfId="0" applyFont="1" applyBorder="1" applyAlignment="1">
      <alignment vertical="top"/>
    </xf>
    <xf numFmtId="0" fontId="59" fillId="0" borderId="11" xfId="0" applyFont="1" applyBorder="1" applyAlignment="1">
      <alignment horizontal="right" vertical="top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175" fontId="56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left" vertical="top" wrapText="1"/>
    </xf>
    <xf numFmtId="165" fontId="59" fillId="0" borderId="0" xfId="0" applyNumberFormat="1" applyFont="1" applyBorder="1" applyAlignment="1">
      <alignment horizontal="center" vertical="center" wrapText="1"/>
    </xf>
    <xf numFmtId="175" fontId="56" fillId="0" borderId="0" xfId="0" applyNumberFormat="1" applyFont="1" applyFill="1" applyAlignment="1">
      <alignment horizontal="center" vertical="top" wrapText="1"/>
    </xf>
    <xf numFmtId="169" fontId="56" fillId="0" borderId="0" xfId="0" applyNumberFormat="1" applyFont="1" applyFill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top" wrapText="1"/>
    </xf>
    <xf numFmtId="49" fontId="61" fillId="0" borderId="0" xfId="0" applyNumberFormat="1" applyFont="1" applyFill="1" applyAlignment="1">
      <alignment vertical="top" wrapText="1"/>
    </xf>
    <xf numFmtId="0" fontId="6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top" wrapText="1"/>
    </xf>
    <xf numFmtId="169" fontId="61" fillId="0" borderId="0" xfId="0" applyNumberFormat="1" applyFont="1" applyFill="1" applyAlignment="1">
      <alignment horizontal="center" vertical="center" wrapText="1"/>
    </xf>
    <xf numFmtId="49" fontId="61" fillId="0" borderId="0" xfId="0" applyNumberFormat="1" applyFont="1" applyAlignment="1">
      <alignment vertical="top" wrapText="1"/>
    </xf>
    <xf numFmtId="169" fontId="61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61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65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168" fontId="63" fillId="0" borderId="0" xfId="46" applyNumberFormat="1" applyFont="1" applyFill="1" applyAlignment="1">
      <alignment horizontal="center" vertical="center" wrapText="1"/>
    </xf>
    <xf numFmtId="168" fontId="63" fillId="0" borderId="0" xfId="46" applyNumberFormat="1" applyFont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69" fontId="61" fillId="0" borderId="0" xfId="0" applyNumberFormat="1" applyFont="1" applyFill="1" applyAlignment="1">
      <alignment horizontal="center" vertical="top" wrapText="1"/>
    </xf>
    <xf numFmtId="0" fontId="61" fillId="0" borderId="0" xfId="0" applyFont="1" applyFill="1" applyAlignment="1">
      <alignment horizontal="center" vertical="top" wrapText="1"/>
    </xf>
    <xf numFmtId="168" fontId="62" fillId="0" borderId="10" xfId="46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168" fontId="61" fillId="0" borderId="0" xfId="46" applyNumberFormat="1" applyFont="1" applyFill="1" applyAlignment="1">
      <alignment horizontal="center" vertical="top" wrapText="1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168" fontId="62" fillId="0" borderId="10" xfId="46" applyNumberFormat="1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168" fontId="61" fillId="0" borderId="0" xfId="46" applyNumberFormat="1" applyFont="1" applyAlignment="1">
      <alignment horizontal="center" vertical="center" wrapText="1"/>
    </xf>
    <xf numFmtId="0" fontId="65" fillId="0" borderId="0" xfId="0" applyFont="1" applyAlignment="1">
      <alignment vertical="top" wrapText="1"/>
    </xf>
    <xf numFmtId="0" fontId="32" fillId="33" borderId="10" xfId="58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vertical="top" wrapText="1"/>
    </xf>
    <xf numFmtId="0" fontId="34" fillId="0" borderId="0" xfId="58" applyFont="1" applyFill="1" applyBorder="1" applyAlignment="1">
      <alignment horizontal="center" vertical="center"/>
      <protection/>
    </xf>
    <xf numFmtId="0" fontId="34" fillId="0" borderId="0" xfId="58" applyFont="1" applyBorder="1" applyAlignment="1">
      <alignment vertical="top" wrapText="1"/>
      <protection/>
    </xf>
    <xf numFmtId="0" fontId="34" fillId="0" borderId="0" xfId="58" applyFont="1" applyBorder="1" applyAlignment="1">
      <alignment horizontal="center" vertical="center" wrapText="1"/>
      <protection/>
    </xf>
    <xf numFmtId="3" fontId="34" fillId="0" borderId="0" xfId="58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vertical="top" wrapText="1"/>
    </xf>
    <xf numFmtId="0" fontId="34" fillId="0" borderId="0" xfId="58" applyFont="1" applyAlignment="1">
      <alignment vertical="center" wrapText="1"/>
      <protection/>
    </xf>
    <xf numFmtId="0" fontId="34" fillId="0" borderId="0" xfId="58" applyFont="1" applyAlignment="1">
      <alignment horizontal="center" vertical="center" wrapText="1"/>
      <protection/>
    </xf>
    <xf numFmtId="3" fontId="34" fillId="0" borderId="0" xfId="58" applyNumberFormat="1" applyFont="1" applyFill="1" applyBorder="1" applyAlignment="1">
      <alignment horizontal="center" vertical="center"/>
      <protection/>
    </xf>
    <xf numFmtId="49" fontId="34" fillId="0" borderId="0" xfId="54" applyNumberFormat="1" applyFont="1" applyFill="1" applyAlignment="1">
      <alignment horizontal="left" vertical="center" wrapText="1"/>
    </xf>
    <xf numFmtId="3" fontId="34" fillId="0" borderId="0" xfId="54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49" fontId="34" fillId="0" borderId="0" xfId="58" applyNumberFormat="1" applyFont="1" applyAlignment="1">
      <alignment vertical="center" wrapText="1"/>
      <protection/>
    </xf>
    <xf numFmtId="3" fontId="34" fillId="0" borderId="0" xfId="54" applyNumberFormat="1" applyFont="1" applyFill="1" applyAlignment="1">
      <alignment horizontal="center" vertical="center" wrapText="1"/>
    </xf>
    <xf numFmtId="0" fontId="34" fillId="0" borderId="0" xfId="54" applyFont="1" applyFill="1" applyAlignment="1">
      <alignment horizontal="left" vertical="center" wrapText="1"/>
    </xf>
    <xf numFmtId="0" fontId="34" fillId="0" borderId="0" xfId="0" applyFont="1" applyAlignment="1">
      <alignment vertical="top" wrapText="1"/>
    </xf>
    <xf numFmtId="49" fontId="34" fillId="0" borderId="0" xfId="58" applyNumberFormat="1" applyFont="1" applyAlignment="1">
      <alignment horizontal="center" vertical="center" wrapText="1"/>
      <protection/>
    </xf>
    <xf numFmtId="11" fontId="34" fillId="0" borderId="0" xfId="58" applyNumberFormat="1" applyFont="1" applyAlignment="1">
      <alignment vertical="center" wrapText="1"/>
      <protection/>
    </xf>
    <xf numFmtId="3" fontId="34" fillId="0" borderId="0" xfId="49" applyNumberFormat="1" applyFont="1" applyAlignment="1">
      <alignment horizontal="center" vertical="center" wrapText="1"/>
    </xf>
    <xf numFmtId="0" fontId="67" fillId="0" borderId="0" xfId="0" applyFont="1" applyFill="1" applyAlignment="1">
      <alignment vertical="top" wrapText="1"/>
    </xf>
    <xf numFmtId="0" fontId="34" fillId="0" borderId="0" xfId="58" applyFont="1" applyBorder="1" applyAlignment="1">
      <alignment vertical="center" wrapText="1"/>
      <protection/>
    </xf>
    <xf numFmtId="0" fontId="34" fillId="0" borderId="0" xfId="58" applyFont="1" applyBorder="1" applyAlignment="1">
      <alignment horizontal="center" vertical="center"/>
      <protection/>
    </xf>
    <xf numFmtId="165" fontId="34" fillId="0" borderId="0" xfId="58" applyNumberFormat="1" applyFont="1" applyBorder="1" applyAlignment="1">
      <alignment horizontal="center" vertical="center"/>
      <protection/>
    </xf>
    <xf numFmtId="3" fontId="34" fillId="0" borderId="0" xfId="58" applyNumberFormat="1" applyFont="1" applyBorder="1" applyAlignment="1">
      <alignment horizontal="center" vertical="center"/>
      <protection/>
    </xf>
    <xf numFmtId="0" fontId="67" fillId="0" borderId="0" xfId="0" applyFont="1" applyAlignment="1">
      <alignment vertical="center" wrapText="1"/>
    </xf>
    <xf numFmtId="0" fontId="34" fillId="0" borderId="0" xfId="58" applyFont="1" applyFill="1" applyBorder="1" applyAlignment="1">
      <alignment vertical="center" wrapText="1"/>
      <protection/>
    </xf>
    <xf numFmtId="165" fontId="34" fillId="0" borderId="0" xfId="58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3" fontId="34" fillId="33" borderId="14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right" vertical="top" wrapText="1"/>
    </xf>
    <xf numFmtId="0" fontId="66" fillId="0" borderId="0" xfId="0" applyFont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168" fontId="36" fillId="34" borderId="11" xfId="46" applyNumberFormat="1" applyFont="1" applyFill="1" applyBorder="1" applyAlignment="1">
      <alignment horizontal="center" vertical="center"/>
    </xf>
    <xf numFmtId="168" fontId="62" fillId="34" borderId="11" xfId="46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44" fontId="61" fillId="0" borderId="0" xfId="6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36" fillId="0" borderId="0" xfId="58" applyFont="1" applyFill="1" applyBorder="1" applyAlignment="1">
      <alignment horizontal="center" vertical="center"/>
      <protection/>
    </xf>
    <xf numFmtId="0" fontId="61" fillId="0" borderId="0" xfId="58" applyFont="1" applyFill="1" applyBorder="1" applyAlignment="1">
      <alignment horizontal="center" vertical="center" wrapText="1"/>
      <protection/>
    </xf>
    <xf numFmtId="3" fontId="61" fillId="0" borderId="0" xfId="58" applyNumberFormat="1" applyFont="1" applyFill="1" applyBorder="1" applyAlignment="1" applyProtection="1">
      <alignment horizontal="center" vertical="center"/>
      <protection/>
    </xf>
    <xf numFmtId="0" fontId="61" fillId="0" borderId="0" xfId="58" applyFont="1" applyFill="1" applyAlignment="1">
      <alignment horizontal="center" vertical="center" wrapText="1"/>
      <protection/>
    </xf>
    <xf numFmtId="3" fontId="61" fillId="0" borderId="0" xfId="54" applyNumberFormat="1" applyFont="1" applyFill="1" applyBorder="1" applyAlignment="1">
      <alignment horizontal="center" vertical="center"/>
    </xf>
    <xf numFmtId="3" fontId="61" fillId="0" borderId="0" xfId="54" applyNumberFormat="1" applyFont="1" applyFill="1" applyAlignment="1">
      <alignment horizontal="center" vertical="center" wrapText="1"/>
    </xf>
    <xf numFmtId="3" fontId="61" fillId="0" borderId="0" xfId="58" applyNumberFormat="1" applyFont="1" applyFill="1" applyBorder="1" applyAlignment="1">
      <alignment horizontal="center" vertical="center"/>
      <protection/>
    </xf>
    <xf numFmtId="0" fontId="36" fillId="0" borderId="11" xfId="58" applyFont="1" applyFill="1" applyBorder="1" applyAlignment="1">
      <alignment horizontal="center" vertical="center"/>
      <protection/>
    </xf>
    <xf numFmtId="0" fontId="61" fillId="0" borderId="11" xfId="58" applyFont="1" applyFill="1" applyBorder="1" applyAlignment="1">
      <alignment horizontal="center" vertical="center" wrapText="1"/>
      <protection/>
    </xf>
    <xf numFmtId="3" fontId="61" fillId="0" borderId="11" xfId="58" applyNumberFormat="1" applyFont="1" applyFill="1" applyBorder="1" applyAlignment="1">
      <alignment horizontal="center" vertical="center"/>
      <protection/>
    </xf>
    <xf numFmtId="3" fontId="61" fillId="0" borderId="11" xfId="58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37" fillId="0" borderId="0" xfId="0" applyFont="1" applyAlignment="1">
      <alignment horizontal="center" vertical="center"/>
    </xf>
    <xf numFmtId="49" fontId="62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 vertical="top"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center" vertical="center"/>
    </xf>
    <xf numFmtId="3" fontId="37" fillId="34" borderId="10" xfId="0" applyNumberFormat="1" applyFont="1" applyFill="1" applyBorder="1" applyAlignment="1">
      <alignment horizontal="center" vertical="center"/>
    </xf>
    <xf numFmtId="3" fontId="37" fillId="34" borderId="13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right" vertical="top" wrapText="1"/>
    </xf>
    <xf numFmtId="168" fontId="61" fillId="0" borderId="0" xfId="46" applyNumberFormat="1" applyFont="1" applyAlignment="1">
      <alignment horizontal="center" vertical="top" wrapText="1"/>
    </xf>
    <xf numFmtId="168" fontId="62" fillId="0" borderId="10" xfId="46" applyNumberFormat="1" applyFont="1" applyBorder="1" applyAlignment="1">
      <alignment horizontal="right" vertical="top" wrapText="1"/>
    </xf>
    <xf numFmtId="3" fontId="62" fillId="0" borderId="0" xfId="0" applyNumberFormat="1" applyFont="1" applyAlignment="1">
      <alignment horizontal="center" vertical="top" wrapText="1"/>
    </xf>
    <xf numFmtId="3" fontId="62" fillId="0" borderId="0" xfId="0" applyNumberFormat="1" applyFont="1" applyFill="1" applyAlignment="1">
      <alignment horizontal="center" vertical="top" wrapText="1"/>
    </xf>
    <xf numFmtId="0" fontId="61" fillId="0" borderId="0" xfId="0" applyFont="1" applyFill="1" applyAlignment="1">
      <alignment horizontal="right" vertical="top" wrapText="1"/>
    </xf>
    <xf numFmtId="0" fontId="61" fillId="0" borderId="0" xfId="0" applyFont="1" applyAlignment="1">
      <alignment horizontal="right" vertical="top" wrapText="1"/>
    </xf>
    <xf numFmtId="168" fontId="61" fillId="0" borderId="0" xfId="46" applyNumberFormat="1" applyFont="1" applyAlignment="1">
      <alignment horizontal="right" vertical="top" wrapText="1"/>
    </xf>
    <xf numFmtId="168" fontId="59" fillId="0" borderId="10" xfId="0" applyNumberFormat="1" applyFont="1" applyBorder="1" applyAlignment="1">
      <alignment vertical="center" wrapText="1"/>
    </xf>
    <xf numFmtId="49" fontId="68" fillId="0" borderId="0" xfId="0" applyNumberFormat="1" applyFont="1" applyFill="1" applyAlignment="1">
      <alignment vertical="top" wrapText="1"/>
    </xf>
    <xf numFmtId="169" fontId="68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168" fontId="58" fillId="0" borderId="0" xfId="0" applyNumberFormat="1" applyFont="1" applyAlignment="1">
      <alignment vertical="center" wrapText="1"/>
    </xf>
    <xf numFmtId="168" fontId="68" fillId="0" borderId="0" xfId="46" applyNumberFormat="1" applyFont="1" applyFill="1" applyAlignment="1">
      <alignment horizontal="center" vertical="center" wrapText="1"/>
    </xf>
    <xf numFmtId="14" fontId="58" fillId="0" borderId="0" xfId="0" applyNumberFormat="1" applyFont="1" applyAlignment="1">
      <alignment vertical="top"/>
    </xf>
    <xf numFmtId="0" fontId="58" fillId="0" borderId="15" xfId="0" applyFont="1" applyBorder="1" applyAlignment="1">
      <alignment horizontal="center" vertical="top"/>
    </xf>
    <xf numFmtId="168" fontId="58" fillId="0" borderId="11" xfId="46" applyNumberFormat="1" applyFont="1" applyBorder="1" applyAlignment="1">
      <alignment horizontal="center" vertical="top"/>
    </xf>
    <xf numFmtId="168" fontId="58" fillId="0" borderId="10" xfId="46" applyNumberFormat="1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168" fontId="58" fillId="0" borderId="15" xfId="46" applyNumberFormat="1" applyFont="1" applyBorder="1" applyAlignment="1">
      <alignment horizontal="center" vertical="top"/>
    </xf>
    <xf numFmtId="0" fontId="62" fillId="34" borderId="10" xfId="0" applyFont="1" applyFill="1" applyBorder="1" applyAlignment="1">
      <alignment horizontal="center" vertical="center" wrapText="1"/>
    </xf>
    <xf numFmtId="0" fontId="6" fillId="34" borderId="11" xfId="58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3" xfId="48"/>
    <cellStyle name="Ezres 3 2" xfId="49"/>
    <cellStyle name="Ezres 3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Globo%20Kft\Desktop\2015\EKIF-FELMERES\KISMAROS\Audit_muszaki_melleklet_Foepu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TMUTATÓ"/>
      <sheetName val="01. ALAP"/>
      <sheetName val="02. FOGY"/>
      <sheetName val="03. EN-KTG"/>
      <sheetName val="04. IND-CO2"/>
      <sheetName val="LG"/>
      <sheetName val="05. SZERK"/>
      <sheetName val="06. NYIL"/>
      <sheetName val="07. FŰTÉS"/>
      <sheetName val="08. HMV"/>
      <sheetName val="09. HŰTÉS+SZELL"/>
      <sheetName val="10. VIL"/>
      <sheetName val="11. VIL-FOGY"/>
      <sheetName val="12. GAZD"/>
      <sheetName val="12. KÖZVIL"/>
    </sheetNames>
    <sheetDataSet>
      <sheetData sheetId="5">
        <row r="3">
          <cell r="K3" t="str">
            <v>É</v>
          </cell>
        </row>
        <row r="4">
          <cell r="K4" t="str">
            <v>ÉK</v>
          </cell>
        </row>
        <row r="5">
          <cell r="K5" t="str">
            <v>K</v>
          </cell>
        </row>
        <row r="6">
          <cell r="K6" t="str">
            <v>DK</v>
          </cell>
        </row>
        <row r="7">
          <cell r="K7" t="str">
            <v>D</v>
          </cell>
        </row>
        <row r="8">
          <cell r="K8" t="str">
            <v>DNY</v>
          </cell>
        </row>
        <row r="9">
          <cell r="K9" t="str">
            <v>NY</v>
          </cell>
        </row>
        <row r="10">
          <cell r="K10" t="str">
            <v>ÉNY</v>
          </cell>
        </row>
        <row r="11">
          <cell r="B11" t="str">
            <v>Homlokzati üvegfal</v>
          </cell>
        </row>
        <row r="12">
          <cell r="B12" t="str">
            <v>Tetőfelülvilágító</v>
          </cell>
        </row>
        <row r="13">
          <cell r="B13" t="str">
            <v>Homlokzati üvegezett nyílászáró 
(fa vagy PVC keretszerkezettel)</v>
          </cell>
        </row>
        <row r="14">
          <cell r="B14" t="str">
            <v>Homlokzati üvegezett nyílászáró 
(fém keretszerkezettel)</v>
          </cell>
        </row>
        <row r="15">
          <cell r="B15" t="str">
            <v>Homlokzati üvegezett nyílászáró, ha a névleges felülete kisebb, mint 0,5 m</v>
          </cell>
        </row>
        <row r="16">
          <cell r="B16" t="str">
            <v>Tetősík ablak</v>
          </cell>
        </row>
        <row r="17">
          <cell r="B17" t="str">
            <v>Homlokzati üvegezetlen kapu</v>
          </cell>
        </row>
        <row r="18">
          <cell r="B18" t="str">
            <v>Homlokzati, vagy fűtött és fűtetlen terek közötti ajtó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27"/>
  <sheetViews>
    <sheetView zoomScale="70" zoomScaleNormal="70" zoomScalePageLayoutView="0" workbookViewId="0" topLeftCell="A1">
      <selection activeCell="I27" activeCellId="1" sqref="E18 I27"/>
    </sheetView>
  </sheetViews>
  <sheetFormatPr defaultColWidth="9.140625" defaultRowHeight="15"/>
  <cols>
    <col min="1" max="1" width="36.421875" style="8" customWidth="1"/>
    <col min="2" max="2" width="10.7109375" style="8" customWidth="1"/>
    <col min="3" max="3" width="19.421875" style="8" customWidth="1"/>
    <col min="4" max="4" width="20.140625" style="8" bestFit="1" customWidth="1"/>
    <col min="5" max="16384" width="9.140625" style="8" customWidth="1"/>
  </cols>
  <sheetData>
    <row r="1" s="22" customFormat="1" ht="15.75"/>
    <row r="2" s="22" customFormat="1" ht="15.75"/>
    <row r="3" s="22" customFormat="1" ht="15.75"/>
    <row r="4" s="22" customFormat="1" ht="15.75">
      <c r="A4" s="21" t="s">
        <v>175</v>
      </c>
    </row>
    <row r="5" s="22" customFormat="1" ht="15.75">
      <c r="A5" s="22" t="s">
        <v>173</v>
      </c>
    </row>
    <row r="6" s="22" customFormat="1" ht="15.75">
      <c r="A6" s="22" t="s">
        <v>174</v>
      </c>
    </row>
    <row r="7" s="22" customFormat="1" ht="15.75">
      <c r="A7" s="22" t="s">
        <v>176</v>
      </c>
    </row>
    <row r="8" s="22" customFormat="1" ht="15.75">
      <c r="A8" s="22" t="s">
        <v>177</v>
      </c>
    </row>
    <row r="9" s="22" customFormat="1" ht="15.75"/>
    <row r="10" s="22" customFormat="1" ht="15.75">
      <c r="A10" s="169">
        <v>42343</v>
      </c>
    </row>
    <row r="11" s="22" customFormat="1" ht="15.75"/>
    <row r="12" s="22" customFormat="1" ht="21" customHeight="1"/>
    <row r="13" spans="1:4" ht="27.75" customHeight="1">
      <c r="A13" s="173" t="s">
        <v>33</v>
      </c>
      <c r="B13" s="174"/>
      <c r="C13" s="174"/>
      <c r="D13" s="174"/>
    </row>
    <row r="14" spans="1:4" ht="27.75" customHeight="1">
      <c r="A14" s="34" t="s">
        <v>34</v>
      </c>
      <c r="B14" s="34"/>
      <c r="C14" s="35" t="s">
        <v>35</v>
      </c>
      <c r="D14" s="35" t="s">
        <v>36</v>
      </c>
    </row>
    <row r="15" spans="1:4" ht="27.75" customHeight="1">
      <c r="A15" s="34" t="s">
        <v>37</v>
      </c>
      <c r="B15" s="9"/>
      <c r="C15" s="19">
        <f>Összesítő!C12</f>
        <v>0</v>
      </c>
      <c r="D15" s="19">
        <f>Összesítő!D12</f>
        <v>0</v>
      </c>
    </row>
    <row r="16" spans="1:4" ht="27.75" customHeight="1">
      <c r="A16" s="34" t="s">
        <v>38</v>
      </c>
      <c r="B16" s="9"/>
      <c r="C16" s="19">
        <f>ROUND(C15,0)</f>
        <v>0</v>
      </c>
      <c r="D16" s="19">
        <f>ROUND(D15,0)</f>
        <v>0</v>
      </c>
    </row>
    <row r="17" spans="1:4" ht="27.75" customHeight="1">
      <c r="A17" s="21" t="s">
        <v>39</v>
      </c>
      <c r="C17" s="175">
        <f>ROUND(C16+D16,0)</f>
        <v>0</v>
      </c>
      <c r="D17" s="175"/>
    </row>
    <row r="18" spans="1:4" ht="27.75" customHeight="1">
      <c r="A18" s="34" t="s">
        <v>40</v>
      </c>
      <c r="B18" s="10">
        <v>0</v>
      </c>
      <c r="C18" s="171">
        <f>C19-C17</f>
        <v>0</v>
      </c>
      <c r="D18" s="171"/>
    </row>
    <row r="19" spans="1:4" ht="27.75" customHeight="1">
      <c r="A19" s="34" t="s">
        <v>41</v>
      </c>
      <c r="B19" s="9"/>
      <c r="C19" s="172">
        <f>C17*1.27</f>
        <v>0</v>
      </c>
      <c r="D19" s="172"/>
    </row>
    <row r="20" spans="3:4" ht="27.75" customHeight="1">
      <c r="C20" s="20"/>
      <c r="D20" s="20"/>
    </row>
    <row r="21" s="14" customFormat="1" ht="27.75" customHeight="1"/>
    <row r="22" spans="2:4" ht="27.75" customHeight="1">
      <c r="B22" s="9"/>
      <c r="C22" s="9"/>
      <c r="D22" s="9"/>
    </row>
    <row r="23" spans="2:4" ht="27.75" customHeight="1">
      <c r="B23" s="170" t="s">
        <v>42</v>
      </c>
      <c r="C23" s="170"/>
      <c r="D23" s="170"/>
    </row>
    <row r="24" ht="27.75" customHeight="1"/>
    <row r="25" ht="27.75" customHeight="1">
      <c r="A25" s="11"/>
    </row>
    <row r="26" ht="15.75">
      <c r="A26" s="11"/>
    </row>
    <row r="27" ht="15.75">
      <c r="A27" s="11"/>
    </row>
  </sheetData>
  <sheetProtection/>
  <mergeCells count="5">
    <mergeCell ref="B23:D23"/>
    <mergeCell ref="C18:D18"/>
    <mergeCell ref="C19:D19"/>
    <mergeCell ref="A13:D13"/>
    <mergeCell ref="C17:D17"/>
  </mergeCells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zoomScale="85" zoomScaleNormal="85" zoomScalePageLayoutView="0" workbookViewId="0" topLeftCell="A18">
      <selection activeCell="F33" sqref="F33"/>
    </sheetView>
  </sheetViews>
  <sheetFormatPr defaultColWidth="8.8515625" defaultRowHeight="15"/>
  <cols>
    <col min="1" max="1" width="9.140625" style="137" customWidth="1"/>
    <col min="2" max="2" width="37.421875" style="140" customWidth="1"/>
    <col min="3" max="4" width="9.421875" style="136" customWidth="1"/>
    <col min="5" max="6" width="12.28125" style="137" customWidth="1"/>
    <col min="7" max="7" width="16.140625" style="137" customWidth="1"/>
    <col min="8" max="8" width="14.7109375" style="137" customWidth="1"/>
    <col min="9" max="16384" width="8.8515625" style="124" customWidth="1"/>
  </cols>
  <sheetData>
    <row r="1" spans="1:8" ht="34.5" customHeight="1">
      <c r="A1" s="176" t="s">
        <v>34</v>
      </c>
      <c r="B1" s="176"/>
      <c r="C1" s="114" t="s">
        <v>73</v>
      </c>
      <c r="D1" s="115" t="s">
        <v>7</v>
      </c>
      <c r="E1" s="116" t="s">
        <v>132</v>
      </c>
      <c r="F1" s="117" t="s">
        <v>133</v>
      </c>
      <c r="G1" s="118" t="s">
        <v>134</v>
      </c>
      <c r="H1" s="118" t="s">
        <v>135</v>
      </c>
    </row>
    <row r="2" spans="1:8" ht="24" customHeight="1">
      <c r="A2" s="143"/>
      <c r="B2" s="44" t="s">
        <v>144</v>
      </c>
      <c r="C2" s="143"/>
      <c r="D2" s="143"/>
      <c r="E2" s="143"/>
      <c r="F2" s="143"/>
      <c r="G2" s="143"/>
      <c r="H2" s="143"/>
    </row>
    <row r="3" spans="1:8" ht="9.75" customHeight="1">
      <c r="A3" s="143"/>
      <c r="B3" s="52"/>
      <c r="C3" s="53"/>
      <c r="D3" s="143"/>
      <c r="E3" s="143"/>
      <c r="F3" s="143"/>
      <c r="G3" s="55"/>
      <c r="H3" s="55"/>
    </row>
    <row r="4" spans="1:8" ht="51">
      <c r="A4" s="45">
        <v>1</v>
      </c>
      <c r="B4" s="52" t="s">
        <v>165</v>
      </c>
      <c r="C4" s="53">
        <v>52</v>
      </c>
      <c r="D4" s="45" t="s">
        <v>145</v>
      </c>
      <c r="E4" s="45"/>
      <c r="F4" s="45"/>
      <c r="G4" s="55"/>
      <c r="H4" s="55"/>
    </row>
    <row r="5" spans="1:8" ht="10.5" customHeight="1">
      <c r="A5" s="143"/>
      <c r="B5" s="52"/>
      <c r="C5" s="53"/>
      <c r="D5" s="143"/>
      <c r="E5" s="143"/>
      <c r="F5" s="143"/>
      <c r="G5" s="55"/>
      <c r="H5" s="55"/>
    </row>
    <row r="6" spans="1:8" ht="51">
      <c r="A6" s="45">
        <v>2</v>
      </c>
      <c r="B6" s="52" t="s">
        <v>146</v>
      </c>
      <c r="C6" s="53">
        <v>25</v>
      </c>
      <c r="D6" s="45" t="s">
        <v>145</v>
      </c>
      <c r="E6" s="45"/>
      <c r="F6" s="45"/>
      <c r="G6" s="55"/>
      <c r="H6" s="55"/>
    </row>
    <row r="7" spans="1:8" ht="10.5" customHeight="1">
      <c r="A7" s="143"/>
      <c r="B7" s="52"/>
      <c r="C7" s="53"/>
      <c r="D7" s="143"/>
      <c r="E7" s="143"/>
      <c r="F7" s="143"/>
      <c r="G7" s="55"/>
      <c r="H7" s="55"/>
    </row>
    <row r="8" spans="1:8" ht="51">
      <c r="A8" s="45">
        <v>3</v>
      </c>
      <c r="B8" s="52" t="s">
        <v>147</v>
      </c>
      <c r="C8" s="53">
        <v>6</v>
      </c>
      <c r="D8" s="45" t="s">
        <v>145</v>
      </c>
      <c r="E8" s="45"/>
      <c r="F8" s="45"/>
      <c r="G8" s="55"/>
      <c r="H8" s="55"/>
    </row>
    <row r="9" spans="1:8" ht="24" customHeight="1">
      <c r="A9" s="143"/>
      <c r="B9" s="142" t="s">
        <v>148</v>
      </c>
      <c r="C9" s="53"/>
      <c r="D9" s="143"/>
      <c r="E9" s="143"/>
      <c r="F9" s="143"/>
      <c r="G9" s="55"/>
      <c r="H9" s="55"/>
    </row>
    <row r="10" spans="1:8" ht="12" customHeight="1">
      <c r="A10" s="143"/>
      <c r="B10" s="52"/>
      <c r="C10" s="53"/>
      <c r="D10" s="143"/>
      <c r="E10" s="143"/>
      <c r="F10" s="143"/>
      <c r="G10" s="55"/>
      <c r="H10" s="55"/>
    </row>
    <row r="11" spans="1:8" ht="45" customHeight="1">
      <c r="A11" s="45">
        <v>4</v>
      </c>
      <c r="B11" s="52" t="s">
        <v>149</v>
      </c>
      <c r="C11" s="53">
        <v>28</v>
      </c>
      <c r="D11" s="45" t="s">
        <v>145</v>
      </c>
      <c r="E11" s="45"/>
      <c r="F11" s="45"/>
      <c r="G11" s="55"/>
      <c r="H11" s="55"/>
    </row>
    <row r="12" spans="1:8" ht="12" customHeight="1">
      <c r="A12" s="143"/>
      <c r="B12" s="52"/>
      <c r="C12" s="53"/>
      <c r="D12" s="143"/>
      <c r="E12" s="143"/>
      <c r="F12" s="143"/>
      <c r="G12" s="55"/>
      <c r="H12" s="55"/>
    </row>
    <row r="13" spans="1:8" ht="51">
      <c r="A13" s="45">
        <v>5</v>
      </c>
      <c r="B13" s="52" t="s">
        <v>150</v>
      </c>
      <c r="C13" s="53">
        <v>52</v>
      </c>
      <c r="D13" s="45" t="s">
        <v>145</v>
      </c>
      <c r="E13" s="45"/>
      <c r="F13" s="45"/>
      <c r="G13" s="55"/>
      <c r="H13" s="55"/>
    </row>
    <row r="14" spans="1:8" ht="12" customHeight="1">
      <c r="A14" s="143"/>
      <c r="B14" s="52"/>
      <c r="C14" s="53"/>
      <c r="D14" s="143"/>
      <c r="E14" s="143"/>
      <c r="F14" s="143"/>
      <c r="G14" s="55"/>
      <c r="H14" s="55"/>
    </row>
    <row r="15" spans="1:8" ht="16.5" customHeight="1">
      <c r="A15" s="143"/>
      <c r="B15" s="142" t="s">
        <v>151</v>
      </c>
      <c r="C15" s="53"/>
      <c r="D15" s="143"/>
      <c r="E15" s="143"/>
      <c r="F15" s="143"/>
      <c r="G15" s="55"/>
      <c r="H15" s="55"/>
    </row>
    <row r="16" spans="1:8" ht="45" customHeight="1">
      <c r="A16" s="45">
        <v>6</v>
      </c>
      <c r="B16" s="52" t="s">
        <v>152</v>
      </c>
      <c r="C16" s="53">
        <v>1</v>
      </c>
      <c r="D16" s="45" t="s">
        <v>153</v>
      </c>
      <c r="E16" s="45"/>
      <c r="F16" s="45"/>
      <c r="G16" s="55"/>
      <c r="H16" s="55"/>
    </row>
    <row r="17" spans="1:8" ht="12" customHeight="1">
      <c r="A17" s="143"/>
      <c r="B17" s="52"/>
      <c r="C17" s="53"/>
      <c r="D17" s="143"/>
      <c r="E17" s="143"/>
      <c r="F17" s="143"/>
      <c r="G17" s="55"/>
      <c r="H17" s="55"/>
    </row>
    <row r="18" spans="1:8" ht="45" customHeight="1">
      <c r="A18" s="45">
        <v>7</v>
      </c>
      <c r="B18" s="52" t="s">
        <v>154</v>
      </c>
      <c r="C18" s="53">
        <v>1</v>
      </c>
      <c r="D18" s="45" t="s">
        <v>153</v>
      </c>
      <c r="E18" s="45"/>
      <c r="F18" s="45"/>
      <c r="G18" s="55"/>
      <c r="H18" s="55"/>
    </row>
    <row r="19" spans="1:8" ht="12" customHeight="1">
      <c r="A19" s="143"/>
      <c r="B19" s="52"/>
      <c r="C19" s="53"/>
      <c r="D19" s="143"/>
      <c r="E19" s="143"/>
      <c r="F19" s="143"/>
      <c r="G19" s="55"/>
      <c r="H19" s="55"/>
    </row>
    <row r="20" spans="1:8" ht="114.75">
      <c r="A20" s="45">
        <v>8</v>
      </c>
      <c r="B20" s="52" t="s">
        <v>155</v>
      </c>
      <c r="C20" s="53">
        <v>1</v>
      </c>
      <c r="D20" s="45" t="s">
        <v>153</v>
      </c>
      <c r="E20" s="45"/>
      <c r="F20" s="45"/>
      <c r="G20" s="55"/>
      <c r="H20" s="55"/>
    </row>
    <row r="21" spans="1:8" ht="8.25" customHeight="1">
      <c r="A21" s="143"/>
      <c r="B21" s="52"/>
      <c r="C21" s="53"/>
      <c r="D21" s="143"/>
      <c r="E21" s="143"/>
      <c r="F21" s="143"/>
      <c r="G21" s="55"/>
      <c r="H21" s="55"/>
    </row>
    <row r="22" spans="1:8" ht="15">
      <c r="A22" s="143"/>
      <c r="B22" s="142" t="s">
        <v>156</v>
      </c>
      <c r="C22" s="53"/>
      <c r="D22" s="143"/>
      <c r="E22" s="143"/>
      <c r="F22" s="143"/>
      <c r="G22" s="55"/>
      <c r="H22" s="55"/>
    </row>
    <row r="23" spans="1:8" ht="8.25" customHeight="1">
      <c r="A23" s="143"/>
      <c r="B23" s="52"/>
      <c r="C23" s="53"/>
      <c r="D23" s="143"/>
      <c r="E23" s="143"/>
      <c r="F23" s="143"/>
      <c r="G23" s="55"/>
      <c r="H23" s="55"/>
    </row>
    <row r="24" spans="1:8" ht="51">
      <c r="A24" s="45">
        <v>9</v>
      </c>
      <c r="B24" s="52" t="s">
        <v>157</v>
      </c>
      <c r="C24" s="53">
        <v>2</v>
      </c>
      <c r="D24" s="45" t="s">
        <v>16</v>
      </c>
      <c r="E24" s="45"/>
      <c r="F24" s="45"/>
      <c r="G24" s="55"/>
      <c r="H24" s="55"/>
    </row>
    <row r="25" spans="1:8" ht="15">
      <c r="A25" s="143"/>
      <c r="B25" s="52"/>
      <c r="C25" s="53"/>
      <c r="D25" s="143"/>
      <c r="E25" s="143"/>
      <c r="F25" s="143"/>
      <c r="G25" s="55"/>
      <c r="H25" s="55"/>
    </row>
    <row r="26" spans="1:8" ht="15">
      <c r="A26" s="143"/>
      <c r="B26" s="142" t="s">
        <v>166</v>
      </c>
      <c r="C26" s="53"/>
      <c r="D26" s="143"/>
      <c r="E26" s="143"/>
      <c r="F26" s="143"/>
      <c r="G26" s="55"/>
      <c r="H26" s="55"/>
    </row>
    <row r="27" spans="1:8" ht="15">
      <c r="A27" s="143"/>
      <c r="B27" s="142"/>
      <c r="C27" s="53"/>
      <c r="D27" s="143"/>
      <c r="E27" s="143"/>
      <c r="F27" s="143"/>
      <c r="G27" s="55"/>
      <c r="H27" s="55"/>
    </row>
    <row r="28" spans="1:8" ht="25.5">
      <c r="A28" s="45">
        <v>10</v>
      </c>
      <c r="B28" s="52" t="s">
        <v>158</v>
      </c>
      <c r="C28" s="53">
        <v>4</v>
      </c>
      <c r="D28" s="45" t="s">
        <v>16</v>
      </c>
      <c r="E28" s="45"/>
      <c r="F28" s="45"/>
      <c r="G28" s="55"/>
      <c r="H28" s="55"/>
    </row>
    <row r="29" spans="1:8" ht="25.5">
      <c r="A29" s="45">
        <v>11</v>
      </c>
      <c r="B29" s="52" t="s">
        <v>159</v>
      </c>
      <c r="C29" s="53">
        <v>4</v>
      </c>
      <c r="D29" s="45" t="s">
        <v>16</v>
      </c>
      <c r="E29" s="45"/>
      <c r="F29" s="45"/>
      <c r="G29" s="55"/>
      <c r="H29" s="55"/>
    </row>
    <row r="30" spans="1:8" ht="12.75">
      <c r="A30" s="45">
        <v>12</v>
      </c>
      <c r="B30" s="52" t="s">
        <v>160</v>
      </c>
      <c r="C30" s="53">
        <v>12</v>
      </c>
      <c r="D30" s="45" t="s">
        <v>16</v>
      </c>
      <c r="E30" s="45"/>
      <c r="F30" s="45"/>
      <c r="G30" s="55"/>
      <c r="H30" s="55"/>
    </row>
    <row r="31" spans="1:8" ht="12.75">
      <c r="A31" s="45">
        <v>13</v>
      </c>
      <c r="B31" s="52" t="s">
        <v>161</v>
      </c>
      <c r="C31" s="53">
        <v>1</v>
      </c>
      <c r="D31" s="45" t="s">
        <v>162</v>
      </c>
      <c r="E31" s="45"/>
      <c r="F31" s="45"/>
      <c r="G31" s="55"/>
      <c r="H31" s="55"/>
    </row>
    <row r="32" spans="1:8" ht="12.75">
      <c r="A32" s="45">
        <v>14</v>
      </c>
      <c r="B32" s="52" t="s">
        <v>163</v>
      </c>
      <c r="C32" s="53">
        <v>2</v>
      </c>
      <c r="D32" s="45" t="s">
        <v>16</v>
      </c>
      <c r="E32" s="45"/>
      <c r="F32" s="45"/>
      <c r="G32" s="55"/>
      <c r="H32" s="55"/>
    </row>
    <row r="33" spans="1:8" ht="25.5">
      <c r="A33" s="45">
        <v>15</v>
      </c>
      <c r="B33" s="52" t="s">
        <v>164</v>
      </c>
      <c r="C33" s="53">
        <v>1</v>
      </c>
      <c r="D33" s="45" t="s">
        <v>153</v>
      </c>
      <c r="E33" s="45"/>
      <c r="F33" s="45"/>
      <c r="G33" s="55"/>
      <c r="H33" s="55"/>
    </row>
    <row r="34" spans="1:8" ht="18.75" customHeight="1">
      <c r="A34" s="125">
        <v>16</v>
      </c>
      <c r="B34" s="119" t="s">
        <v>179</v>
      </c>
      <c r="C34" s="126">
        <v>16</v>
      </c>
      <c r="D34" s="126" t="s">
        <v>16</v>
      </c>
      <c r="E34" s="126"/>
      <c r="F34" s="126"/>
      <c r="G34" s="126"/>
      <c r="H34" s="127"/>
    </row>
    <row r="35" spans="1:8" ht="18.75" customHeight="1">
      <c r="A35" s="125">
        <v>17</v>
      </c>
      <c r="B35" s="120" t="s">
        <v>136</v>
      </c>
      <c r="C35" s="128">
        <v>1</v>
      </c>
      <c r="D35" s="128" t="s">
        <v>16</v>
      </c>
      <c r="E35" s="128"/>
      <c r="F35" s="129"/>
      <c r="G35" s="126"/>
      <c r="H35" s="127"/>
    </row>
    <row r="36" spans="1:8" ht="23.25" customHeight="1">
      <c r="A36" s="125">
        <v>18</v>
      </c>
      <c r="B36" s="120" t="s">
        <v>137</v>
      </c>
      <c r="C36" s="128">
        <v>1</v>
      </c>
      <c r="D36" s="128" t="s">
        <v>16</v>
      </c>
      <c r="E36" s="128"/>
      <c r="F36" s="129"/>
      <c r="G36" s="126"/>
      <c r="H36" s="127"/>
    </row>
    <row r="37" spans="1:8" ht="31.5" customHeight="1">
      <c r="A37" s="125">
        <v>19</v>
      </c>
      <c r="B37" s="121" t="s">
        <v>138</v>
      </c>
      <c r="C37" s="128">
        <v>1</v>
      </c>
      <c r="D37" s="128" t="s">
        <v>16</v>
      </c>
      <c r="E37" s="128"/>
      <c r="F37" s="129"/>
      <c r="G37" s="126"/>
      <c r="H37" s="127"/>
    </row>
    <row r="38" spans="1:8" ht="18.75" customHeight="1">
      <c r="A38" s="125">
        <v>20</v>
      </c>
      <c r="B38" s="122" t="s">
        <v>139</v>
      </c>
      <c r="C38" s="128">
        <v>1</v>
      </c>
      <c r="D38" s="128" t="s">
        <v>16</v>
      </c>
      <c r="E38" s="128"/>
      <c r="F38" s="130"/>
      <c r="G38" s="126"/>
      <c r="H38" s="127"/>
    </row>
    <row r="39" spans="1:8" ht="18.75" customHeight="1">
      <c r="A39" s="125">
        <v>21</v>
      </c>
      <c r="B39" s="122" t="s">
        <v>140</v>
      </c>
      <c r="C39" s="128">
        <v>1</v>
      </c>
      <c r="D39" s="128" t="s">
        <v>16</v>
      </c>
      <c r="E39" s="128"/>
      <c r="F39" s="131"/>
      <c r="G39" s="126"/>
      <c r="H39" s="127"/>
    </row>
    <row r="40" spans="1:8" ht="18.75" customHeight="1">
      <c r="A40" s="132">
        <v>22</v>
      </c>
      <c r="B40" s="123" t="s">
        <v>141</v>
      </c>
      <c r="C40" s="133">
        <v>1</v>
      </c>
      <c r="D40" s="133" t="s">
        <v>16</v>
      </c>
      <c r="E40" s="133"/>
      <c r="F40" s="134"/>
      <c r="G40" s="133"/>
      <c r="H40" s="135"/>
    </row>
    <row r="41" spans="2:8" ht="12.75">
      <c r="B41" s="138"/>
      <c r="C41" s="141"/>
      <c r="D41" s="141"/>
      <c r="E41" s="144"/>
      <c r="F41" s="145"/>
      <c r="G41" s="145"/>
      <c r="H41" s="145"/>
    </row>
    <row r="42" spans="1:8" ht="24.75" customHeight="1">
      <c r="A42" s="150"/>
      <c r="B42" s="151" t="s">
        <v>167</v>
      </c>
      <c r="C42" s="152"/>
      <c r="D42" s="152"/>
      <c r="E42" s="152"/>
      <c r="F42" s="153"/>
      <c r="G42" s="153"/>
      <c r="H42" s="154"/>
    </row>
    <row r="43" spans="2:8" ht="12.75">
      <c r="B43" s="138"/>
      <c r="C43" s="141"/>
      <c r="D43" s="141"/>
      <c r="E43" s="144"/>
      <c r="F43" s="145"/>
      <c r="G43" s="145"/>
      <c r="H43" s="145"/>
    </row>
    <row r="44" spans="2:8" ht="12.75">
      <c r="B44" s="138"/>
      <c r="C44" s="141"/>
      <c r="D44" s="141"/>
      <c r="E44" s="144"/>
      <c r="F44" s="145"/>
      <c r="G44" s="145"/>
      <c r="H44" s="145"/>
    </row>
    <row r="45" spans="2:8" ht="12.75">
      <c r="B45" s="138"/>
      <c r="C45" s="141"/>
      <c r="D45" s="141"/>
      <c r="E45" s="144"/>
      <c r="F45" s="145"/>
      <c r="G45" s="145"/>
      <c r="H45" s="145"/>
    </row>
    <row r="46" spans="2:8" ht="12.75">
      <c r="B46" s="138"/>
      <c r="C46" s="141"/>
      <c r="D46" s="141"/>
      <c r="E46" s="144"/>
      <c r="F46" s="145"/>
      <c r="G46" s="146"/>
      <c r="H46" s="145"/>
    </row>
    <row r="47" spans="2:8" ht="12.75">
      <c r="B47" s="138"/>
      <c r="C47" s="141"/>
      <c r="D47" s="141"/>
      <c r="E47" s="144"/>
      <c r="F47" s="145"/>
      <c r="G47" s="145"/>
      <c r="H47" s="145"/>
    </row>
    <row r="48" spans="2:8" ht="12.75">
      <c r="B48" s="138"/>
      <c r="C48" s="141"/>
      <c r="D48" s="141"/>
      <c r="E48" s="144"/>
      <c r="F48" s="145"/>
      <c r="G48" s="145"/>
      <c r="H48" s="145"/>
    </row>
    <row r="49" spans="2:8" ht="12.75">
      <c r="B49" s="138"/>
      <c r="C49" s="141"/>
      <c r="D49" s="141"/>
      <c r="E49" s="144"/>
      <c r="F49" s="145"/>
      <c r="G49" s="145"/>
      <c r="H49" s="145"/>
    </row>
    <row r="50" spans="2:8" ht="12.75">
      <c r="B50" s="138"/>
      <c r="C50" s="141"/>
      <c r="D50" s="141"/>
      <c r="E50" s="144"/>
      <c r="F50" s="145"/>
      <c r="G50" s="145"/>
      <c r="H50" s="145"/>
    </row>
    <row r="51" spans="2:8" ht="12.75">
      <c r="B51" s="138"/>
      <c r="C51" s="141"/>
      <c r="D51" s="141"/>
      <c r="E51" s="144"/>
      <c r="F51" s="145"/>
      <c r="G51" s="145"/>
      <c r="H51" s="145"/>
    </row>
    <row r="52" spans="2:8" ht="12.75">
      <c r="B52" s="139"/>
      <c r="C52" s="141"/>
      <c r="D52" s="141"/>
      <c r="E52" s="144"/>
      <c r="F52" s="145"/>
      <c r="G52" s="145"/>
      <c r="H52" s="145"/>
    </row>
    <row r="53" spans="2:8" ht="12.75">
      <c r="B53" s="138"/>
      <c r="C53" s="141"/>
      <c r="D53" s="141"/>
      <c r="E53" s="144"/>
      <c r="F53" s="145"/>
      <c r="G53" s="145"/>
      <c r="H53" s="145"/>
    </row>
    <row r="54" spans="2:8" ht="12.75">
      <c r="B54" s="138"/>
      <c r="C54" s="141"/>
      <c r="D54" s="141"/>
      <c r="E54" s="144"/>
      <c r="F54" s="145"/>
      <c r="G54" s="145"/>
      <c r="H54" s="145"/>
    </row>
    <row r="55" spans="2:8" ht="12.75">
      <c r="B55" s="138"/>
      <c r="C55" s="141"/>
      <c r="D55" s="141"/>
      <c r="E55" s="144"/>
      <c r="F55" s="145"/>
      <c r="G55" s="145"/>
      <c r="H55" s="145"/>
    </row>
    <row r="56" spans="2:8" ht="12.75">
      <c r="B56" s="138"/>
      <c r="C56" s="141"/>
      <c r="D56" s="141"/>
      <c r="E56" s="144"/>
      <c r="F56" s="145"/>
      <c r="G56" s="145"/>
      <c r="H56" s="145"/>
    </row>
    <row r="57" spans="2:8" ht="12.75">
      <c r="B57" s="138"/>
      <c r="C57" s="141"/>
      <c r="D57" s="141"/>
      <c r="E57" s="144"/>
      <c r="F57" s="145"/>
      <c r="G57" s="145"/>
      <c r="H57" s="145"/>
    </row>
    <row r="58" spans="2:8" ht="12.75">
      <c r="B58" s="138"/>
      <c r="C58" s="147"/>
      <c r="D58" s="141"/>
      <c r="E58" s="144"/>
      <c r="F58" s="145"/>
      <c r="G58" s="145"/>
      <c r="H58" s="145"/>
    </row>
    <row r="59" spans="2:8" ht="12.75">
      <c r="B59" s="138"/>
      <c r="C59" s="147"/>
      <c r="D59" s="141"/>
      <c r="E59" s="144"/>
      <c r="F59" s="145"/>
      <c r="G59" s="145"/>
      <c r="H59" s="145"/>
    </row>
    <row r="60" spans="2:8" ht="12.75">
      <c r="B60" s="138"/>
      <c r="C60" s="147"/>
      <c r="D60" s="141"/>
      <c r="E60" s="144"/>
      <c r="F60" s="145"/>
      <c r="G60" s="146"/>
      <c r="H60" s="145"/>
    </row>
    <row r="61" spans="2:8" ht="12.75">
      <c r="B61" s="138"/>
      <c r="C61" s="147"/>
      <c r="D61" s="141"/>
      <c r="E61" s="144"/>
      <c r="F61" s="145"/>
      <c r="G61" s="145"/>
      <c r="H61" s="145"/>
    </row>
    <row r="62" spans="2:8" ht="12.75">
      <c r="B62" s="138"/>
      <c r="C62" s="147"/>
      <c r="D62" s="141"/>
      <c r="E62" s="144"/>
      <c r="F62" s="145"/>
      <c r="G62" s="145"/>
      <c r="H62" s="145"/>
    </row>
    <row r="63" spans="2:8" ht="12.75">
      <c r="B63" s="138"/>
      <c r="C63" s="147"/>
      <c r="D63" s="141"/>
      <c r="E63" s="144"/>
      <c r="F63" s="145"/>
      <c r="G63" s="146"/>
      <c r="H63" s="145"/>
    </row>
    <row r="64" spans="2:8" ht="12.75">
      <c r="B64" s="138"/>
      <c r="C64" s="147"/>
      <c r="D64" s="141"/>
      <c r="E64" s="144"/>
      <c r="F64" s="145"/>
      <c r="G64" s="145"/>
      <c r="H64" s="145"/>
    </row>
    <row r="65" spans="2:8" ht="12.75">
      <c r="B65" s="138"/>
      <c r="C65" s="147"/>
      <c r="D65" s="141"/>
      <c r="E65" s="144"/>
      <c r="F65" s="145"/>
      <c r="G65" s="145"/>
      <c r="H65" s="145"/>
    </row>
    <row r="66" spans="2:8" ht="12.75">
      <c r="B66" s="138"/>
      <c r="C66" s="147"/>
      <c r="D66" s="141"/>
      <c r="E66" s="144"/>
      <c r="F66" s="145"/>
      <c r="G66" s="146"/>
      <c r="H66" s="145"/>
    </row>
    <row r="67" spans="2:8" ht="12.75">
      <c r="B67" s="138"/>
      <c r="C67" s="141"/>
      <c r="D67" s="141"/>
      <c r="E67" s="144"/>
      <c r="F67" s="145"/>
      <c r="G67" s="145"/>
      <c r="H67" s="145"/>
    </row>
    <row r="68" spans="2:8" ht="12.75">
      <c r="B68" s="138"/>
      <c r="C68" s="147"/>
      <c r="D68" s="141"/>
      <c r="E68" s="144"/>
      <c r="F68" s="145"/>
      <c r="G68" s="145"/>
      <c r="H68" s="145"/>
    </row>
    <row r="69" spans="2:8" ht="12.75">
      <c r="B69" s="138"/>
      <c r="C69" s="147"/>
      <c r="D69" s="141"/>
      <c r="E69" s="144"/>
      <c r="F69" s="145"/>
      <c r="G69" s="146"/>
      <c r="H69" s="145"/>
    </row>
    <row r="70" spans="2:8" ht="12.75">
      <c r="B70" s="138"/>
      <c r="C70" s="141"/>
      <c r="D70" s="141"/>
      <c r="E70" s="144"/>
      <c r="F70" s="145"/>
      <c r="G70" s="145"/>
      <c r="H70" s="145"/>
    </row>
    <row r="71" spans="2:8" ht="12.75">
      <c r="B71" s="138"/>
      <c r="C71" s="147"/>
      <c r="D71" s="141"/>
      <c r="E71" s="144"/>
      <c r="F71" s="145"/>
      <c r="G71" s="145"/>
      <c r="H71" s="145"/>
    </row>
    <row r="72" spans="2:8" ht="12.75">
      <c r="B72" s="138"/>
      <c r="C72" s="147"/>
      <c r="D72" s="141"/>
      <c r="E72" s="144"/>
      <c r="F72" s="145"/>
      <c r="G72" s="146"/>
      <c r="H72" s="145"/>
    </row>
    <row r="73" spans="2:8" ht="12.75">
      <c r="B73" s="138"/>
      <c r="C73" s="141"/>
      <c r="D73" s="141"/>
      <c r="E73" s="144"/>
      <c r="F73" s="145"/>
      <c r="G73" s="145"/>
      <c r="H73" s="145"/>
    </row>
    <row r="74" spans="2:8" ht="12.75">
      <c r="B74" s="139"/>
      <c r="C74" s="147"/>
      <c r="D74" s="141"/>
      <c r="E74" s="144"/>
      <c r="F74" s="145"/>
      <c r="G74" s="145"/>
      <c r="H74" s="145"/>
    </row>
    <row r="75" spans="2:8" ht="12.75">
      <c r="B75" s="138"/>
      <c r="C75" s="147"/>
      <c r="D75" s="141"/>
      <c r="E75" s="144"/>
      <c r="F75" s="145"/>
      <c r="G75" s="145"/>
      <c r="H75" s="145"/>
    </row>
    <row r="76" spans="2:8" ht="12.75">
      <c r="B76" s="138"/>
      <c r="C76" s="147"/>
      <c r="D76" s="141"/>
      <c r="E76" s="144"/>
      <c r="F76" s="145"/>
      <c r="G76" s="145"/>
      <c r="H76" s="145"/>
    </row>
    <row r="77" spans="2:8" ht="12.75">
      <c r="B77" s="138"/>
      <c r="C77" s="147"/>
      <c r="D77" s="141"/>
      <c r="E77" s="144"/>
      <c r="F77" s="145"/>
      <c r="G77" s="145"/>
      <c r="H77" s="145"/>
    </row>
    <row r="78" spans="2:8" ht="12.75">
      <c r="B78" s="138"/>
      <c r="C78" s="147"/>
      <c r="D78" s="141"/>
      <c r="E78" s="144"/>
      <c r="F78" s="145"/>
      <c r="G78" s="145"/>
      <c r="H78" s="145"/>
    </row>
    <row r="79" spans="2:8" ht="12.75">
      <c r="B79" s="138"/>
      <c r="C79" s="147"/>
      <c r="D79" s="141"/>
      <c r="E79" s="144"/>
      <c r="F79" s="145"/>
      <c r="G79" s="145"/>
      <c r="H79" s="145"/>
    </row>
    <row r="80" spans="2:8" ht="12.75">
      <c r="B80" s="138"/>
      <c r="C80" s="147"/>
      <c r="D80" s="141"/>
      <c r="E80" s="144"/>
      <c r="F80" s="145"/>
      <c r="G80" s="145"/>
      <c r="H80" s="145"/>
    </row>
    <row r="81" spans="2:8" ht="12.75">
      <c r="B81" s="138"/>
      <c r="C81" s="147"/>
      <c r="D81" s="141"/>
      <c r="E81" s="144"/>
      <c r="F81" s="145"/>
      <c r="G81" s="145"/>
      <c r="H81" s="145"/>
    </row>
    <row r="82" spans="2:8" ht="12.75">
      <c r="B82" s="138"/>
      <c r="C82" s="147"/>
      <c r="D82" s="141"/>
      <c r="E82" s="144"/>
      <c r="F82" s="145"/>
      <c r="G82" s="145"/>
      <c r="H82" s="145"/>
    </row>
    <row r="83" spans="2:8" ht="12.75">
      <c r="B83" s="138"/>
      <c r="C83" s="147"/>
      <c r="D83" s="141"/>
      <c r="E83" s="144"/>
      <c r="F83" s="145"/>
      <c r="G83" s="145"/>
      <c r="H83" s="145"/>
    </row>
    <row r="84" spans="2:8" ht="12.75">
      <c r="B84" s="138"/>
      <c r="C84" s="147"/>
      <c r="D84" s="141"/>
      <c r="E84" s="144"/>
      <c r="F84" s="145"/>
      <c r="G84" s="145"/>
      <c r="H84" s="145"/>
    </row>
    <row r="85" spans="2:8" ht="12.75">
      <c r="B85" s="138"/>
      <c r="C85" s="147"/>
      <c r="D85" s="141"/>
      <c r="E85" s="144"/>
      <c r="F85" s="145"/>
      <c r="G85" s="146"/>
      <c r="H85" s="145"/>
    </row>
    <row r="86" spans="2:8" ht="12.75">
      <c r="B86" s="138"/>
      <c r="C86" s="147"/>
      <c r="D86" s="141"/>
      <c r="E86" s="144"/>
      <c r="F86" s="145"/>
      <c r="G86" s="145"/>
      <c r="H86" s="145"/>
    </row>
    <row r="87" spans="2:8" ht="12.75">
      <c r="B87" s="139"/>
      <c r="C87" s="147"/>
      <c r="D87" s="141"/>
      <c r="E87" s="144"/>
      <c r="F87" s="145"/>
      <c r="G87" s="145"/>
      <c r="H87" s="145"/>
    </row>
    <row r="88" spans="2:8" ht="12.75">
      <c r="B88" s="138"/>
      <c r="C88" s="147"/>
      <c r="D88" s="141"/>
      <c r="E88" s="144"/>
      <c r="F88" s="145"/>
      <c r="G88" s="145"/>
      <c r="H88" s="145"/>
    </row>
    <row r="89" spans="2:8" ht="12.75">
      <c r="B89" s="138"/>
      <c r="C89" s="147"/>
      <c r="D89" s="141"/>
      <c r="E89" s="144"/>
      <c r="F89" s="145"/>
      <c r="G89" s="145"/>
      <c r="H89" s="145"/>
    </row>
    <row r="90" spans="2:8" ht="12.75">
      <c r="B90" s="138"/>
      <c r="C90" s="147"/>
      <c r="D90" s="141"/>
      <c r="E90" s="144"/>
      <c r="F90" s="145"/>
      <c r="G90" s="145"/>
      <c r="H90" s="145"/>
    </row>
    <row r="91" spans="2:8" ht="12.75">
      <c r="B91" s="138"/>
      <c r="C91" s="147"/>
      <c r="D91" s="141"/>
      <c r="E91" s="144"/>
      <c r="F91" s="145"/>
      <c r="G91" s="145"/>
      <c r="H91" s="145"/>
    </row>
    <row r="92" spans="2:8" ht="12.75">
      <c r="B92" s="138"/>
      <c r="C92" s="147"/>
      <c r="D92" s="141"/>
      <c r="E92" s="144"/>
      <c r="F92" s="145"/>
      <c r="G92" s="145"/>
      <c r="H92" s="145"/>
    </row>
    <row r="93" spans="2:8" ht="12.75">
      <c r="B93" s="138"/>
      <c r="C93" s="147"/>
      <c r="D93" s="141"/>
      <c r="E93" s="144"/>
      <c r="F93" s="145"/>
      <c r="G93" s="145"/>
      <c r="H93" s="145"/>
    </row>
    <row r="94" spans="2:8" ht="12.75">
      <c r="B94" s="138"/>
      <c r="C94" s="147"/>
      <c r="D94" s="141"/>
      <c r="E94" s="144"/>
      <c r="F94" s="145"/>
      <c r="G94" s="145"/>
      <c r="H94" s="145"/>
    </row>
    <row r="95" spans="2:8" ht="12.75">
      <c r="B95" s="138"/>
      <c r="C95" s="147"/>
      <c r="D95" s="141"/>
      <c r="E95" s="144"/>
      <c r="F95" s="145"/>
      <c r="G95" s="145"/>
      <c r="H95" s="145"/>
    </row>
    <row r="96" spans="2:8" ht="12.75">
      <c r="B96" s="138"/>
      <c r="C96" s="147"/>
      <c r="D96" s="141"/>
      <c r="E96" s="144"/>
      <c r="F96" s="145"/>
      <c r="G96" s="145"/>
      <c r="H96" s="145"/>
    </row>
    <row r="97" spans="2:8" ht="12.75">
      <c r="B97" s="138"/>
      <c r="C97" s="147"/>
      <c r="D97" s="141"/>
      <c r="E97" s="144"/>
      <c r="F97" s="145"/>
      <c r="G97" s="145"/>
      <c r="H97" s="145"/>
    </row>
    <row r="98" spans="2:8" ht="12.75">
      <c r="B98" s="138"/>
      <c r="C98" s="147"/>
      <c r="D98" s="141"/>
      <c r="E98" s="144"/>
      <c r="F98" s="145"/>
      <c r="G98" s="145"/>
      <c r="H98" s="145"/>
    </row>
    <row r="99" spans="2:8" ht="12.75">
      <c r="B99" s="138"/>
      <c r="C99" s="147"/>
      <c r="D99" s="141"/>
      <c r="E99" s="144"/>
      <c r="F99" s="145"/>
      <c r="G99" s="145"/>
      <c r="H99" s="145"/>
    </row>
    <row r="100" spans="2:8" ht="12.75">
      <c r="B100" s="138"/>
      <c r="C100" s="147"/>
      <c r="D100" s="141"/>
      <c r="E100" s="144"/>
      <c r="F100" s="145"/>
      <c r="G100" s="145"/>
      <c r="H100" s="145"/>
    </row>
    <row r="101" spans="2:8" ht="12.75">
      <c r="B101" s="138"/>
      <c r="C101" s="147"/>
      <c r="D101" s="141"/>
      <c r="E101" s="144"/>
      <c r="F101" s="145"/>
      <c r="G101" s="145"/>
      <c r="H101" s="145"/>
    </row>
    <row r="102" spans="2:8" ht="12.75">
      <c r="B102" s="138"/>
      <c r="C102" s="147"/>
      <c r="D102" s="141"/>
      <c r="E102" s="144"/>
      <c r="F102" s="145"/>
      <c r="G102" s="145"/>
      <c r="H102" s="145"/>
    </row>
    <row r="103" spans="2:8" ht="12.75">
      <c r="B103" s="138"/>
      <c r="C103" s="147"/>
      <c r="D103" s="141"/>
      <c r="E103" s="144"/>
      <c r="F103" s="145"/>
      <c r="G103" s="146"/>
      <c r="H103" s="145"/>
    </row>
    <row r="104" spans="2:8" ht="12.75">
      <c r="B104" s="138"/>
      <c r="C104" s="147"/>
      <c r="D104" s="141"/>
      <c r="E104" s="144"/>
      <c r="F104" s="145"/>
      <c r="G104" s="146"/>
      <c r="H104" s="145"/>
    </row>
    <row r="105" spans="2:8" ht="12.75">
      <c r="B105" s="138"/>
      <c r="C105" s="141"/>
      <c r="D105" s="141"/>
      <c r="E105" s="144"/>
      <c r="F105" s="145"/>
      <c r="G105" s="145"/>
      <c r="H105" s="145"/>
    </row>
    <row r="106" spans="2:8" ht="12.75">
      <c r="B106" s="138"/>
      <c r="C106" s="147"/>
      <c r="D106" s="141"/>
      <c r="E106" s="144"/>
      <c r="F106" s="145"/>
      <c r="G106" s="145"/>
      <c r="H106" s="145"/>
    </row>
    <row r="107" spans="2:8" ht="12.75">
      <c r="B107" s="138"/>
      <c r="C107" s="147"/>
      <c r="D107" s="141"/>
      <c r="E107" s="144"/>
      <c r="F107" s="145"/>
      <c r="G107" s="146"/>
      <c r="H107" s="145"/>
    </row>
    <row r="108" spans="2:8" ht="12.75">
      <c r="B108" s="138"/>
      <c r="C108" s="147"/>
      <c r="D108" s="141"/>
      <c r="E108" s="144"/>
      <c r="F108" s="145"/>
      <c r="G108" s="146"/>
      <c r="H108" s="145"/>
    </row>
    <row r="109" spans="2:8" ht="12.75">
      <c r="B109" s="138"/>
      <c r="C109" s="147"/>
      <c r="D109" s="141"/>
      <c r="E109" s="144"/>
      <c r="F109" s="145"/>
      <c r="G109" s="146"/>
      <c r="H109" s="145"/>
    </row>
    <row r="110" spans="2:8" ht="12.75">
      <c r="B110" s="139"/>
      <c r="C110" s="141"/>
      <c r="D110" s="141"/>
      <c r="E110" s="144"/>
      <c r="F110" s="145"/>
      <c r="G110" s="145"/>
      <c r="H110" s="145"/>
    </row>
    <row r="111" spans="2:8" ht="12.75">
      <c r="B111" s="138"/>
      <c r="C111" s="147"/>
      <c r="D111" s="141"/>
      <c r="E111" s="144"/>
      <c r="F111" s="145"/>
      <c r="G111" s="145"/>
      <c r="H111" s="145"/>
    </row>
    <row r="112" spans="2:8" ht="12.75">
      <c r="B112" s="138"/>
      <c r="C112" s="147"/>
      <c r="D112" s="141"/>
      <c r="E112" s="144"/>
      <c r="F112" s="145"/>
      <c r="G112" s="145"/>
      <c r="H112" s="145"/>
    </row>
    <row r="113" spans="2:8" ht="12.75">
      <c r="B113" s="138"/>
      <c r="C113" s="147"/>
      <c r="D113" s="141"/>
      <c r="E113" s="144"/>
      <c r="F113" s="145"/>
      <c r="G113" s="145"/>
      <c r="H113" s="145"/>
    </row>
    <row r="114" spans="2:8" ht="12.75">
      <c r="B114" s="138"/>
      <c r="C114" s="147"/>
      <c r="D114" s="141"/>
      <c r="E114" s="144"/>
      <c r="F114" s="145"/>
      <c r="G114" s="145"/>
      <c r="H114" s="145"/>
    </row>
    <row r="115" spans="2:8" ht="12.75">
      <c r="B115" s="138"/>
      <c r="C115" s="147"/>
      <c r="D115" s="141"/>
      <c r="E115" s="144"/>
      <c r="F115" s="145"/>
      <c r="G115" s="146"/>
      <c r="H115" s="145"/>
    </row>
    <row r="116" spans="2:8" ht="12.75">
      <c r="B116" s="138"/>
      <c r="C116" s="141"/>
      <c r="D116" s="141"/>
      <c r="E116" s="144"/>
      <c r="F116" s="144"/>
      <c r="G116" s="144"/>
      <c r="H116" s="144"/>
    </row>
    <row r="117" spans="2:8" ht="12.75">
      <c r="B117" s="138"/>
      <c r="C117" s="147"/>
      <c r="D117" s="141"/>
      <c r="E117" s="144"/>
      <c r="F117" s="145"/>
      <c r="G117" s="145"/>
      <c r="H117" s="145"/>
    </row>
    <row r="118" spans="2:8" ht="12.75">
      <c r="B118" s="138"/>
      <c r="C118" s="147"/>
      <c r="D118" s="141"/>
      <c r="E118" s="144"/>
      <c r="F118" s="145"/>
      <c r="G118" s="146"/>
      <c r="H118" s="145"/>
    </row>
    <row r="119" spans="2:8" ht="12.75">
      <c r="B119" s="138"/>
      <c r="C119" s="147"/>
      <c r="D119" s="141"/>
      <c r="E119" s="144"/>
      <c r="F119" s="145"/>
      <c r="G119" s="145"/>
      <c r="H119" s="145"/>
    </row>
    <row r="120" spans="2:8" ht="12.75">
      <c r="B120" s="139"/>
      <c r="C120" s="147"/>
      <c r="D120" s="141"/>
      <c r="E120" s="144"/>
      <c r="F120" s="145"/>
      <c r="G120" s="145"/>
      <c r="H120" s="145"/>
    </row>
    <row r="121" spans="2:8" ht="12.75">
      <c r="B121" s="138"/>
      <c r="C121" s="147"/>
      <c r="D121" s="141"/>
      <c r="E121" s="144"/>
      <c r="F121" s="145"/>
      <c r="G121" s="145"/>
      <c r="H121" s="145"/>
    </row>
    <row r="122" spans="2:8" ht="12.75">
      <c r="B122" s="138"/>
      <c r="C122" s="147"/>
      <c r="D122" s="141"/>
      <c r="E122" s="144"/>
      <c r="F122" s="145"/>
      <c r="G122" s="145"/>
      <c r="H122" s="145"/>
    </row>
    <row r="123" spans="2:8" ht="12.75">
      <c r="B123" s="138"/>
      <c r="C123" s="147"/>
      <c r="D123" s="141"/>
      <c r="E123" s="144"/>
      <c r="F123" s="145"/>
      <c r="G123" s="145"/>
      <c r="H123" s="145"/>
    </row>
    <row r="124" spans="2:8" ht="12.75">
      <c r="B124" s="138"/>
      <c r="C124" s="147"/>
      <c r="D124" s="141"/>
      <c r="E124" s="144"/>
      <c r="F124" s="145"/>
      <c r="G124" s="146"/>
      <c r="H124" s="145"/>
    </row>
    <row r="125" spans="2:8" ht="12.75">
      <c r="B125" s="138"/>
      <c r="C125" s="147"/>
      <c r="D125" s="141"/>
      <c r="E125" s="144"/>
      <c r="F125" s="145"/>
      <c r="G125" s="145"/>
      <c r="H125" s="145"/>
    </row>
    <row r="126" spans="2:8" ht="12.75">
      <c r="B126" s="138"/>
      <c r="C126" s="147"/>
      <c r="D126" s="141"/>
      <c r="E126" s="144"/>
      <c r="F126" s="145"/>
      <c r="G126" s="145"/>
      <c r="H126" s="145"/>
    </row>
    <row r="127" spans="2:8" ht="12.75">
      <c r="B127" s="138"/>
      <c r="C127" s="147"/>
      <c r="D127" s="141"/>
      <c r="E127" s="144"/>
      <c r="F127" s="145"/>
      <c r="G127" s="146"/>
      <c r="H127" s="145"/>
    </row>
    <row r="128" spans="2:8" ht="12.75">
      <c r="B128" s="138"/>
      <c r="C128" s="147"/>
      <c r="D128" s="141"/>
      <c r="E128" s="144"/>
      <c r="F128" s="145"/>
      <c r="G128" s="145"/>
      <c r="H128" s="145"/>
    </row>
    <row r="129" spans="2:8" ht="12.75">
      <c r="B129" s="138"/>
      <c r="C129" s="147"/>
      <c r="D129" s="141"/>
      <c r="E129" s="144"/>
      <c r="F129" s="145"/>
      <c r="G129" s="145"/>
      <c r="H129" s="145"/>
    </row>
    <row r="130" spans="2:8" ht="12.75">
      <c r="B130" s="138"/>
      <c r="C130" s="147"/>
      <c r="D130" s="141"/>
      <c r="E130" s="144"/>
      <c r="F130" s="145"/>
      <c r="G130" s="146"/>
      <c r="H130" s="145"/>
    </row>
    <row r="131" spans="2:8" ht="12.75">
      <c r="B131" s="138"/>
      <c r="C131" s="147"/>
      <c r="D131" s="141"/>
      <c r="E131" s="144"/>
      <c r="F131" s="145"/>
      <c r="G131" s="145"/>
      <c r="H131" s="145"/>
    </row>
    <row r="132" spans="2:8" ht="12.75">
      <c r="B132" s="138"/>
      <c r="C132" s="147"/>
      <c r="D132" s="141"/>
      <c r="E132" s="144"/>
      <c r="F132" s="145"/>
      <c r="G132" s="145"/>
      <c r="H132" s="145"/>
    </row>
    <row r="133" spans="2:8" ht="12.75">
      <c r="B133" s="138"/>
      <c r="C133" s="147"/>
      <c r="D133" s="141"/>
      <c r="E133" s="144"/>
      <c r="F133" s="145"/>
      <c r="G133" s="146"/>
      <c r="H133" s="145"/>
    </row>
    <row r="135" spans="1:8" ht="12.75">
      <c r="A135" s="148"/>
      <c r="B135" s="43"/>
      <c r="C135" s="43"/>
      <c r="D135" s="43"/>
      <c r="E135" s="149"/>
      <c r="F135" s="149"/>
      <c r="G135" s="149"/>
      <c r="H135" s="149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B23" sqref="A23:B23"/>
    </sheetView>
  </sheetViews>
  <sheetFormatPr defaultColWidth="9.140625" defaultRowHeight="15"/>
  <cols>
    <col min="1" max="1" width="4.8515625" style="108" customWidth="1"/>
    <col min="2" max="2" width="48.421875" style="108" customWidth="1"/>
    <col min="3" max="3" width="9.28125" style="80" customWidth="1"/>
    <col min="4" max="4" width="8.28125" style="112" customWidth="1"/>
    <col min="5" max="5" width="12.57421875" style="80" customWidth="1"/>
    <col min="6" max="8" width="12.57421875" style="113" customWidth="1"/>
    <col min="9" max="9" width="4.00390625" style="80" customWidth="1"/>
    <col min="10" max="10" width="6.28125" style="80" customWidth="1"/>
    <col min="11" max="16384" width="9.140625" style="80" customWidth="1"/>
  </cols>
  <sheetData>
    <row r="1" spans="1:8" s="76" customFormat="1" ht="24" customHeight="1">
      <c r="A1" s="177" t="s">
        <v>77</v>
      </c>
      <c r="B1" s="177"/>
      <c r="C1" s="177"/>
      <c r="D1" s="177"/>
      <c r="E1" s="177"/>
      <c r="F1" s="177"/>
      <c r="G1" s="177"/>
      <c r="H1" s="177"/>
    </row>
    <row r="2" spans="1:8" ht="21.75" customHeight="1">
      <c r="A2" s="77" t="s">
        <v>3</v>
      </c>
      <c r="B2" s="78" t="s">
        <v>5</v>
      </c>
      <c r="C2" s="77" t="s">
        <v>6</v>
      </c>
      <c r="D2" s="77" t="s">
        <v>7</v>
      </c>
      <c r="E2" s="79" t="s">
        <v>8</v>
      </c>
      <c r="F2" s="79" t="s">
        <v>9</v>
      </c>
      <c r="G2" s="79" t="s">
        <v>10</v>
      </c>
      <c r="H2" s="77" t="s">
        <v>11</v>
      </c>
    </row>
    <row r="3" spans="1:9" ht="11.25">
      <c r="A3" s="81">
        <v>1</v>
      </c>
      <c r="B3" s="82" t="s">
        <v>50</v>
      </c>
      <c r="C3" s="83">
        <v>1</v>
      </c>
      <c r="D3" s="83" t="s">
        <v>51</v>
      </c>
      <c r="E3" s="83"/>
      <c r="F3" s="83"/>
      <c r="G3" s="84"/>
      <c r="H3" s="84"/>
      <c r="I3" s="85"/>
    </row>
    <row r="4" spans="1:9" ht="22.5">
      <c r="A4" s="81">
        <v>2</v>
      </c>
      <c r="B4" s="86" t="s">
        <v>78</v>
      </c>
      <c r="C4" s="87">
        <v>1</v>
      </c>
      <c r="D4" s="87" t="s">
        <v>47</v>
      </c>
      <c r="E4" s="88"/>
      <c r="F4" s="88"/>
      <c r="G4" s="84"/>
      <c r="H4" s="84"/>
      <c r="I4" s="85"/>
    </row>
    <row r="5" spans="1:9" s="92" customFormat="1" ht="33.75">
      <c r="A5" s="81">
        <v>3</v>
      </c>
      <c r="B5" s="89" t="s">
        <v>79</v>
      </c>
      <c r="C5" s="87">
        <v>24</v>
      </c>
      <c r="D5" s="87" t="s">
        <v>13</v>
      </c>
      <c r="E5" s="90"/>
      <c r="F5" s="90"/>
      <c r="G5" s="84"/>
      <c r="H5" s="84"/>
      <c r="I5" s="91"/>
    </row>
    <row r="6" spans="1:9" s="92" customFormat="1" ht="11.25">
      <c r="A6" s="81">
        <v>4</v>
      </c>
      <c r="B6" s="93" t="s">
        <v>80</v>
      </c>
      <c r="C6" s="87">
        <v>40</v>
      </c>
      <c r="D6" s="87" t="s">
        <v>13</v>
      </c>
      <c r="E6" s="90"/>
      <c r="F6" s="90"/>
      <c r="G6" s="84"/>
      <c r="H6" s="84"/>
      <c r="I6" s="91"/>
    </row>
    <row r="7" spans="1:9" ht="45">
      <c r="A7" s="81">
        <v>5</v>
      </c>
      <c r="B7" s="93" t="s">
        <v>81</v>
      </c>
      <c r="C7" s="87">
        <v>10</v>
      </c>
      <c r="D7" s="87" t="s">
        <v>47</v>
      </c>
      <c r="E7" s="90"/>
      <c r="F7" s="90"/>
      <c r="G7" s="84"/>
      <c r="H7" s="84"/>
      <c r="I7" s="85"/>
    </row>
    <row r="8" spans="1:9" ht="11.25">
      <c r="A8" s="81">
        <v>6</v>
      </c>
      <c r="B8" s="93" t="s">
        <v>82</v>
      </c>
      <c r="C8" s="87">
        <v>10</v>
      </c>
      <c r="D8" s="87" t="s">
        <v>16</v>
      </c>
      <c r="E8" s="94"/>
      <c r="F8" s="94"/>
      <c r="G8" s="84"/>
      <c r="H8" s="84"/>
      <c r="I8" s="85"/>
    </row>
    <row r="9" spans="1:9" ht="11.25">
      <c r="A9" s="81">
        <v>7</v>
      </c>
      <c r="B9" s="93" t="s">
        <v>83</v>
      </c>
      <c r="C9" s="87">
        <v>12</v>
      </c>
      <c r="D9" s="87" t="s">
        <v>16</v>
      </c>
      <c r="E9" s="94"/>
      <c r="F9" s="94"/>
      <c r="G9" s="84"/>
      <c r="H9" s="84"/>
      <c r="I9" s="85"/>
    </row>
    <row r="10" spans="1:9" ht="11.25">
      <c r="A10" s="81">
        <v>8</v>
      </c>
      <c r="B10" s="93" t="s">
        <v>84</v>
      </c>
      <c r="C10" s="87">
        <v>4</v>
      </c>
      <c r="D10" s="87" t="s">
        <v>16</v>
      </c>
      <c r="E10" s="94"/>
      <c r="F10" s="94"/>
      <c r="G10" s="84"/>
      <c r="H10" s="84"/>
      <c r="I10" s="85"/>
    </row>
    <row r="11" spans="1:9" ht="22.5">
      <c r="A11" s="81">
        <v>9</v>
      </c>
      <c r="B11" s="93" t="s">
        <v>85</v>
      </c>
      <c r="C11" s="87">
        <v>2</v>
      </c>
      <c r="D11" s="87" t="s">
        <v>16</v>
      </c>
      <c r="E11" s="94"/>
      <c r="F11" s="94"/>
      <c r="G11" s="84"/>
      <c r="H11" s="84"/>
      <c r="I11" s="85"/>
    </row>
    <row r="12" spans="1:9" ht="11.25">
      <c r="A12" s="81">
        <v>10</v>
      </c>
      <c r="B12" s="93" t="s">
        <v>86</v>
      </c>
      <c r="C12" s="87">
        <v>2</v>
      </c>
      <c r="D12" s="87" t="s">
        <v>16</v>
      </c>
      <c r="E12" s="94"/>
      <c r="F12" s="94"/>
      <c r="G12" s="84"/>
      <c r="H12" s="84"/>
      <c r="I12" s="85"/>
    </row>
    <row r="13" spans="1:9" ht="11.25">
      <c r="A13" s="81">
        <v>11</v>
      </c>
      <c r="B13" s="93" t="s">
        <v>87</v>
      </c>
      <c r="C13" s="87">
        <v>6</v>
      </c>
      <c r="D13" s="87" t="s">
        <v>16</v>
      </c>
      <c r="E13" s="94"/>
      <c r="F13" s="94"/>
      <c r="G13" s="84"/>
      <c r="H13" s="84"/>
      <c r="I13" s="85"/>
    </row>
    <row r="14" spans="1:9" ht="11.25">
      <c r="A14" s="81">
        <v>12</v>
      </c>
      <c r="B14" s="93" t="s">
        <v>88</v>
      </c>
      <c r="C14" s="87">
        <v>4</v>
      </c>
      <c r="D14" s="87" t="s">
        <v>16</v>
      </c>
      <c r="E14" s="94"/>
      <c r="F14" s="94"/>
      <c r="G14" s="84"/>
      <c r="H14" s="84"/>
      <c r="I14" s="85"/>
    </row>
    <row r="15" spans="1:9" ht="22.5">
      <c r="A15" s="81">
        <v>13</v>
      </c>
      <c r="B15" s="93" t="s">
        <v>89</v>
      </c>
      <c r="C15" s="87">
        <v>2</v>
      </c>
      <c r="D15" s="87" t="s">
        <v>90</v>
      </c>
      <c r="E15" s="94"/>
      <c r="F15" s="94"/>
      <c r="G15" s="84"/>
      <c r="H15" s="84"/>
      <c r="I15" s="85"/>
    </row>
    <row r="16" spans="1:9" ht="22.5">
      <c r="A16" s="81">
        <v>14</v>
      </c>
      <c r="B16" s="95" t="s">
        <v>91</v>
      </c>
      <c r="C16" s="87">
        <v>14</v>
      </c>
      <c r="D16" s="87" t="s">
        <v>16</v>
      </c>
      <c r="E16" s="88"/>
      <c r="F16" s="88"/>
      <c r="G16" s="84"/>
      <c r="H16" s="84"/>
      <c r="I16" s="85"/>
    </row>
    <row r="17" spans="1:9" ht="22.5">
      <c r="A17" s="81">
        <v>15</v>
      </c>
      <c r="B17" s="95" t="s">
        <v>92</v>
      </c>
      <c r="C17" s="87">
        <v>28</v>
      </c>
      <c r="D17" s="87" t="s">
        <v>16</v>
      </c>
      <c r="E17" s="88"/>
      <c r="F17" s="88"/>
      <c r="G17" s="84"/>
      <c r="H17" s="84"/>
      <c r="I17" s="96"/>
    </row>
    <row r="18" spans="1:9" ht="11.25">
      <c r="A18" s="81">
        <v>16</v>
      </c>
      <c r="B18" s="95" t="s">
        <v>93</v>
      </c>
      <c r="C18" s="87">
        <v>1</v>
      </c>
      <c r="D18" s="87" t="s">
        <v>16</v>
      </c>
      <c r="E18" s="88"/>
      <c r="F18" s="88"/>
      <c r="G18" s="84"/>
      <c r="H18" s="84"/>
      <c r="I18" s="85"/>
    </row>
    <row r="19" spans="1:9" ht="11.25">
      <c r="A19" s="81">
        <v>18</v>
      </c>
      <c r="B19" s="95" t="s">
        <v>94</v>
      </c>
      <c r="C19" s="87">
        <v>17</v>
      </c>
      <c r="D19" s="87" t="s">
        <v>16</v>
      </c>
      <c r="E19" s="88"/>
      <c r="F19" s="88"/>
      <c r="G19" s="84"/>
      <c r="H19" s="84"/>
      <c r="I19" s="85"/>
    </row>
    <row r="20" spans="1:9" ht="11.25">
      <c r="A20" s="81">
        <v>19</v>
      </c>
      <c r="B20" s="95" t="s">
        <v>95</v>
      </c>
      <c r="C20" s="87">
        <v>6</v>
      </c>
      <c r="D20" s="87" t="s">
        <v>16</v>
      </c>
      <c r="E20" s="88"/>
      <c r="F20" s="88"/>
      <c r="G20" s="84"/>
      <c r="H20" s="84"/>
      <c r="I20" s="85"/>
    </row>
    <row r="21" spans="1:9" ht="11.25">
      <c r="A21" s="81">
        <v>20</v>
      </c>
      <c r="B21" s="95" t="s">
        <v>96</v>
      </c>
      <c r="C21" s="87">
        <v>4</v>
      </c>
      <c r="D21" s="87" t="s">
        <v>16</v>
      </c>
      <c r="E21" s="88"/>
      <c r="F21" s="88"/>
      <c r="G21" s="84"/>
      <c r="H21" s="84"/>
      <c r="I21" s="85"/>
    </row>
    <row r="22" spans="1:9" ht="45">
      <c r="A22" s="81">
        <v>21</v>
      </c>
      <c r="B22" s="95" t="s">
        <v>97</v>
      </c>
      <c r="C22" s="87">
        <v>27</v>
      </c>
      <c r="D22" s="87" t="s">
        <v>16</v>
      </c>
      <c r="E22" s="88"/>
      <c r="F22" s="88"/>
      <c r="G22" s="84"/>
      <c r="H22" s="84"/>
      <c r="I22" s="85"/>
    </row>
    <row r="23" spans="1:9" ht="56.25">
      <c r="A23" s="81">
        <v>22</v>
      </c>
      <c r="B23" s="95" t="s">
        <v>98</v>
      </c>
      <c r="C23" s="87">
        <v>27</v>
      </c>
      <c r="D23" s="87" t="s">
        <v>16</v>
      </c>
      <c r="E23" s="88"/>
      <c r="F23" s="88"/>
      <c r="G23" s="84"/>
      <c r="H23" s="84"/>
      <c r="I23" s="85"/>
    </row>
    <row r="24" spans="1:9" ht="45">
      <c r="A24" s="81">
        <v>23</v>
      </c>
      <c r="B24" s="95" t="s">
        <v>99</v>
      </c>
      <c r="C24" s="87">
        <v>27</v>
      </c>
      <c r="D24" s="87" t="s">
        <v>16</v>
      </c>
      <c r="E24" s="88"/>
      <c r="F24" s="88"/>
      <c r="G24" s="84"/>
      <c r="H24" s="84"/>
      <c r="I24" s="85"/>
    </row>
    <row r="25" spans="1:9" ht="11.25">
      <c r="A25" s="81">
        <v>24</v>
      </c>
      <c r="B25" s="86" t="s">
        <v>100</v>
      </c>
      <c r="C25" s="87">
        <v>1</v>
      </c>
      <c r="D25" s="87" t="s">
        <v>47</v>
      </c>
      <c r="E25" s="88"/>
      <c r="F25" s="88"/>
      <c r="G25" s="84"/>
      <c r="H25" s="84"/>
      <c r="I25" s="85"/>
    </row>
    <row r="26" spans="1:9" ht="45">
      <c r="A26" s="81">
        <v>25</v>
      </c>
      <c r="B26" s="86" t="s">
        <v>101</v>
      </c>
      <c r="C26" s="87">
        <v>90</v>
      </c>
      <c r="D26" s="87" t="s">
        <v>13</v>
      </c>
      <c r="E26" s="88"/>
      <c r="F26" s="88"/>
      <c r="G26" s="84"/>
      <c r="H26" s="84"/>
      <c r="I26" s="85"/>
    </row>
    <row r="27" spans="1:9" ht="11.25">
      <c r="A27" s="81">
        <v>26</v>
      </c>
      <c r="B27" s="86" t="s">
        <v>102</v>
      </c>
      <c r="C27" s="87">
        <v>50</v>
      </c>
      <c r="D27" s="87" t="s">
        <v>13</v>
      </c>
      <c r="E27" s="88"/>
      <c r="F27" s="88"/>
      <c r="G27" s="84"/>
      <c r="H27" s="84"/>
      <c r="I27" s="85"/>
    </row>
    <row r="28" spans="1:9" ht="11.25">
      <c r="A28" s="81">
        <v>27</v>
      </c>
      <c r="B28" s="86" t="s">
        <v>103</v>
      </c>
      <c r="C28" s="87">
        <v>42</v>
      </c>
      <c r="D28" s="87" t="s">
        <v>13</v>
      </c>
      <c r="E28" s="88"/>
      <c r="F28" s="88"/>
      <c r="G28" s="84"/>
      <c r="H28" s="84"/>
      <c r="I28" s="85"/>
    </row>
    <row r="29" spans="1:9" ht="11.25">
      <c r="A29" s="81">
        <v>28</v>
      </c>
      <c r="B29" s="86" t="s">
        <v>104</v>
      </c>
      <c r="C29" s="87">
        <v>35</v>
      </c>
      <c r="D29" s="87" t="s">
        <v>13</v>
      </c>
      <c r="E29" s="88"/>
      <c r="F29" s="88"/>
      <c r="G29" s="84"/>
      <c r="H29" s="84"/>
      <c r="I29" s="85"/>
    </row>
    <row r="30" spans="1:9" ht="11.25">
      <c r="A30" s="81">
        <v>29</v>
      </c>
      <c r="B30" s="86" t="s">
        <v>105</v>
      </c>
      <c r="C30" s="87">
        <v>29</v>
      </c>
      <c r="D30" s="87" t="s">
        <v>13</v>
      </c>
      <c r="E30" s="88"/>
      <c r="F30" s="88"/>
      <c r="G30" s="84"/>
      <c r="H30" s="84"/>
      <c r="I30" s="85"/>
    </row>
    <row r="31" spans="1:9" ht="22.5">
      <c r="A31" s="81">
        <v>30</v>
      </c>
      <c r="B31" s="86" t="s">
        <v>106</v>
      </c>
      <c r="C31" s="87">
        <v>2</v>
      </c>
      <c r="D31" s="87" t="s">
        <v>16</v>
      </c>
      <c r="E31" s="88"/>
      <c r="F31" s="88"/>
      <c r="G31" s="84"/>
      <c r="H31" s="84"/>
      <c r="I31" s="85"/>
    </row>
    <row r="32" spans="1:9" ht="22.5">
      <c r="A32" s="81">
        <v>31</v>
      </c>
      <c r="B32" s="86" t="s">
        <v>107</v>
      </c>
      <c r="C32" s="87">
        <v>1</v>
      </c>
      <c r="D32" s="87" t="s">
        <v>16</v>
      </c>
      <c r="E32" s="88"/>
      <c r="F32" s="88"/>
      <c r="G32" s="84"/>
      <c r="H32" s="84"/>
      <c r="I32" s="85"/>
    </row>
    <row r="33" spans="1:9" ht="22.5">
      <c r="A33" s="81">
        <v>32</v>
      </c>
      <c r="B33" s="93" t="s">
        <v>108</v>
      </c>
      <c r="C33" s="87">
        <v>1</v>
      </c>
      <c r="D33" s="87" t="s">
        <v>47</v>
      </c>
      <c r="E33" s="94"/>
      <c r="F33" s="94"/>
      <c r="G33" s="84"/>
      <c r="H33" s="84"/>
      <c r="I33" s="85"/>
    </row>
    <row r="34" spans="1:9" ht="22.5">
      <c r="A34" s="81">
        <v>33</v>
      </c>
      <c r="B34" s="93" t="s">
        <v>109</v>
      </c>
      <c r="C34" s="87">
        <v>1</v>
      </c>
      <c r="D34" s="87" t="s">
        <v>47</v>
      </c>
      <c r="E34" s="94"/>
      <c r="F34" s="94"/>
      <c r="G34" s="84"/>
      <c r="H34" s="84"/>
      <c r="I34" s="85"/>
    </row>
    <row r="35" spans="1:9" ht="11.25">
      <c r="A35" s="81">
        <v>34</v>
      </c>
      <c r="B35" s="93" t="s">
        <v>110</v>
      </c>
      <c r="C35" s="87">
        <v>1</v>
      </c>
      <c r="D35" s="87" t="s">
        <v>47</v>
      </c>
      <c r="E35" s="94"/>
      <c r="F35" s="94"/>
      <c r="G35" s="84"/>
      <c r="H35" s="84"/>
      <c r="I35" s="85"/>
    </row>
    <row r="36" spans="1:9" ht="22.5">
      <c r="A36" s="81">
        <v>35</v>
      </c>
      <c r="B36" s="93" t="s">
        <v>52</v>
      </c>
      <c r="C36" s="87">
        <v>4</v>
      </c>
      <c r="D36" s="87" t="s">
        <v>47</v>
      </c>
      <c r="E36" s="94"/>
      <c r="F36" s="94"/>
      <c r="G36" s="84"/>
      <c r="H36" s="84"/>
      <c r="I36" s="85"/>
    </row>
    <row r="37" spans="1:9" ht="45">
      <c r="A37" s="81">
        <v>36</v>
      </c>
      <c r="B37" s="93" t="s">
        <v>111</v>
      </c>
      <c r="C37" s="87">
        <v>4</v>
      </c>
      <c r="D37" s="97" t="s">
        <v>47</v>
      </c>
      <c r="E37" s="94"/>
      <c r="F37" s="94"/>
      <c r="G37" s="84"/>
      <c r="H37" s="84"/>
      <c r="I37" s="85"/>
    </row>
    <row r="38" spans="1:9" ht="56.25">
      <c r="A38" s="81">
        <v>37</v>
      </c>
      <c r="B38" s="98" t="s">
        <v>112</v>
      </c>
      <c r="C38" s="87">
        <v>1</v>
      </c>
      <c r="D38" s="97" t="s">
        <v>47</v>
      </c>
      <c r="E38" s="94"/>
      <c r="F38" s="94"/>
      <c r="G38" s="84"/>
      <c r="H38" s="84"/>
      <c r="I38" s="85"/>
    </row>
    <row r="39" spans="1:9" s="96" customFormat="1" ht="56.25">
      <c r="A39" s="81">
        <v>38</v>
      </c>
      <c r="B39" s="98" t="s">
        <v>113</v>
      </c>
      <c r="C39" s="87">
        <v>1</v>
      </c>
      <c r="D39" s="97" t="s">
        <v>16</v>
      </c>
      <c r="E39" s="94"/>
      <c r="F39" s="94"/>
      <c r="G39" s="84"/>
      <c r="H39" s="84"/>
      <c r="I39" s="85"/>
    </row>
    <row r="40" spans="1:9" s="96" customFormat="1" ht="56.25">
      <c r="A40" s="81">
        <v>39</v>
      </c>
      <c r="B40" s="98" t="s">
        <v>114</v>
      </c>
      <c r="C40" s="87">
        <v>2</v>
      </c>
      <c r="D40" s="97" t="s">
        <v>16</v>
      </c>
      <c r="E40" s="94"/>
      <c r="F40" s="94"/>
      <c r="G40" s="84"/>
      <c r="H40" s="84"/>
      <c r="I40" s="85"/>
    </row>
    <row r="41" spans="1:9" s="96" customFormat="1" ht="22.5">
      <c r="A41" s="81">
        <v>40</v>
      </c>
      <c r="B41" s="93" t="s">
        <v>115</v>
      </c>
      <c r="C41" s="87">
        <v>4</v>
      </c>
      <c r="D41" s="97" t="s">
        <v>47</v>
      </c>
      <c r="E41" s="94"/>
      <c r="F41" s="94"/>
      <c r="G41" s="84"/>
      <c r="H41" s="84"/>
      <c r="I41" s="85"/>
    </row>
    <row r="42" spans="1:9" s="96" customFormat="1" ht="33.75">
      <c r="A42" s="81">
        <v>41</v>
      </c>
      <c r="B42" s="93" t="s">
        <v>53</v>
      </c>
      <c r="C42" s="87">
        <v>10</v>
      </c>
      <c r="D42" s="97" t="s">
        <v>47</v>
      </c>
      <c r="E42" s="94"/>
      <c r="F42" s="94"/>
      <c r="G42" s="84"/>
      <c r="H42" s="84"/>
      <c r="I42" s="85"/>
    </row>
    <row r="43" spans="1:9" s="96" customFormat="1" ht="22.5">
      <c r="A43" s="81">
        <v>42</v>
      </c>
      <c r="B43" s="93" t="s">
        <v>116</v>
      </c>
      <c r="C43" s="87">
        <v>5</v>
      </c>
      <c r="D43" s="97" t="s">
        <v>47</v>
      </c>
      <c r="E43" s="90"/>
      <c r="F43" s="90"/>
      <c r="G43" s="84"/>
      <c r="H43" s="84"/>
      <c r="I43" s="85"/>
    </row>
    <row r="44" spans="1:9" ht="45">
      <c r="A44" s="81">
        <v>43</v>
      </c>
      <c r="B44" s="93" t="s">
        <v>54</v>
      </c>
      <c r="C44" s="87">
        <v>5</v>
      </c>
      <c r="D44" s="97" t="s">
        <v>16</v>
      </c>
      <c r="E44" s="90"/>
      <c r="F44" s="90"/>
      <c r="G44" s="84"/>
      <c r="H44" s="84"/>
      <c r="I44" s="85"/>
    </row>
    <row r="45" spans="1:9" ht="56.25">
      <c r="A45" s="81">
        <v>44</v>
      </c>
      <c r="B45" s="98" t="s">
        <v>117</v>
      </c>
      <c r="C45" s="87"/>
      <c r="D45" s="97"/>
      <c r="E45" s="99"/>
      <c r="F45" s="99"/>
      <c r="G45" s="84"/>
      <c r="H45" s="84"/>
      <c r="I45" s="85"/>
    </row>
    <row r="46" spans="1:9" ht="11.25">
      <c r="A46" s="81">
        <v>45</v>
      </c>
      <c r="B46" s="93" t="s">
        <v>118</v>
      </c>
      <c r="C46" s="87">
        <v>10</v>
      </c>
      <c r="D46" s="97" t="s">
        <v>13</v>
      </c>
      <c r="E46" s="90"/>
      <c r="F46" s="90"/>
      <c r="G46" s="84"/>
      <c r="H46" s="84"/>
      <c r="I46" s="85"/>
    </row>
    <row r="47" spans="1:9" ht="11.25">
      <c r="A47" s="81">
        <v>46</v>
      </c>
      <c r="B47" s="93" t="s">
        <v>119</v>
      </c>
      <c r="C47" s="87">
        <v>42</v>
      </c>
      <c r="D47" s="97" t="s">
        <v>13</v>
      </c>
      <c r="E47" s="90"/>
      <c r="F47" s="90"/>
      <c r="G47" s="84"/>
      <c r="H47" s="84"/>
      <c r="I47" s="85"/>
    </row>
    <row r="48" spans="1:9" ht="11.25">
      <c r="A48" s="81">
        <v>47</v>
      </c>
      <c r="B48" s="93" t="s">
        <v>120</v>
      </c>
      <c r="C48" s="87">
        <v>60</v>
      </c>
      <c r="D48" s="97" t="s">
        <v>13</v>
      </c>
      <c r="E48" s="90"/>
      <c r="F48" s="90"/>
      <c r="G48" s="84"/>
      <c r="H48" s="84"/>
      <c r="I48" s="85"/>
    </row>
    <row r="49" spans="1:9" ht="11.25">
      <c r="A49" s="81">
        <v>48</v>
      </c>
      <c r="B49" s="93" t="s">
        <v>121</v>
      </c>
      <c r="C49" s="87">
        <v>1</v>
      </c>
      <c r="D49" s="87" t="s">
        <v>51</v>
      </c>
      <c r="E49" s="90"/>
      <c r="F49" s="90"/>
      <c r="G49" s="84"/>
      <c r="H49" s="84"/>
      <c r="I49" s="100"/>
    </row>
    <row r="50" spans="1:9" ht="33.75">
      <c r="A50" s="81">
        <v>49</v>
      </c>
      <c r="B50" s="93" t="s">
        <v>122</v>
      </c>
      <c r="C50" s="87">
        <v>1</v>
      </c>
      <c r="D50" s="87" t="s">
        <v>43</v>
      </c>
      <c r="E50" s="90"/>
      <c r="F50" s="90"/>
      <c r="G50" s="84"/>
      <c r="H50" s="84"/>
      <c r="I50" s="85"/>
    </row>
    <row r="51" spans="1:9" ht="33.75">
      <c r="A51" s="81">
        <v>50</v>
      </c>
      <c r="B51" s="93" t="s">
        <v>55</v>
      </c>
      <c r="C51" s="87">
        <v>1</v>
      </c>
      <c r="D51" s="87" t="s">
        <v>43</v>
      </c>
      <c r="E51" s="88"/>
      <c r="F51" s="88"/>
      <c r="G51" s="84"/>
      <c r="H51" s="84"/>
      <c r="I51" s="85"/>
    </row>
    <row r="52" spans="1:9" ht="33.75">
      <c r="A52" s="81">
        <v>51</v>
      </c>
      <c r="B52" s="101" t="s">
        <v>170</v>
      </c>
      <c r="C52" s="102">
        <v>1</v>
      </c>
      <c r="D52" s="103" t="s">
        <v>16</v>
      </c>
      <c r="E52" s="104"/>
      <c r="F52" s="104"/>
      <c r="G52" s="84"/>
      <c r="H52" s="84"/>
      <c r="I52" s="105"/>
    </row>
    <row r="53" spans="1:9" ht="11.25">
      <c r="A53" s="81">
        <v>52</v>
      </c>
      <c r="B53" s="101" t="s">
        <v>123</v>
      </c>
      <c r="C53" s="102">
        <v>1</v>
      </c>
      <c r="D53" s="103" t="s">
        <v>16</v>
      </c>
      <c r="E53" s="104"/>
      <c r="F53" s="104"/>
      <c r="G53" s="84"/>
      <c r="H53" s="84"/>
      <c r="I53" s="85"/>
    </row>
    <row r="54" spans="1:9" ht="33.75">
      <c r="A54" s="81">
        <v>53</v>
      </c>
      <c r="B54" s="106" t="s">
        <v>124</v>
      </c>
      <c r="C54" s="81">
        <v>1</v>
      </c>
      <c r="D54" s="107" t="s">
        <v>51</v>
      </c>
      <c r="E54" s="88"/>
      <c r="F54" s="88"/>
      <c r="G54" s="84"/>
      <c r="H54" s="84"/>
      <c r="I54" s="85"/>
    </row>
    <row r="55" spans="1:9" ht="22.5">
      <c r="A55" s="81">
        <v>54</v>
      </c>
      <c r="B55" s="101" t="s">
        <v>56</v>
      </c>
      <c r="C55" s="102">
        <v>10</v>
      </c>
      <c r="D55" s="103" t="s">
        <v>16</v>
      </c>
      <c r="E55" s="90"/>
      <c r="F55" s="90"/>
      <c r="G55" s="84"/>
      <c r="H55" s="84"/>
      <c r="I55" s="85"/>
    </row>
    <row r="56" spans="1:9" ht="22.5">
      <c r="A56" s="81">
        <v>55</v>
      </c>
      <c r="B56" s="101" t="s">
        <v>125</v>
      </c>
      <c r="C56" s="102">
        <v>1</v>
      </c>
      <c r="D56" s="103" t="s">
        <v>16</v>
      </c>
      <c r="E56" s="90"/>
      <c r="F56" s="90"/>
      <c r="G56" s="84"/>
      <c r="H56" s="84"/>
      <c r="I56" s="85"/>
    </row>
    <row r="57" spans="1:9" ht="123.75">
      <c r="A57" s="81">
        <v>56</v>
      </c>
      <c r="B57" s="101" t="s">
        <v>126</v>
      </c>
      <c r="C57" s="102">
        <v>1</v>
      </c>
      <c r="D57" s="103" t="s">
        <v>16</v>
      </c>
      <c r="E57" s="90"/>
      <c r="F57" s="90"/>
      <c r="G57" s="84"/>
      <c r="H57" s="84"/>
      <c r="I57" s="85"/>
    </row>
    <row r="58" spans="1:9" ht="45">
      <c r="A58" s="81">
        <v>57</v>
      </c>
      <c r="B58" s="101" t="s">
        <v>57</v>
      </c>
      <c r="C58" s="102">
        <v>6</v>
      </c>
      <c r="D58" s="103" t="s">
        <v>16</v>
      </c>
      <c r="E58" s="90"/>
      <c r="F58" s="90"/>
      <c r="G58" s="84"/>
      <c r="H58" s="84"/>
      <c r="I58" s="85"/>
    </row>
    <row r="59" spans="1:9" ht="56.25">
      <c r="A59" s="81">
        <v>58</v>
      </c>
      <c r="B59" s="101" t="s">
        <v>127</v>
      </c>
      <c r="C59" s="102">
        <v>7</v>
      </c>
      <c r="D59" s="103" t="s">
        <v>16</v>
      </c>
      <c r="E59" s="90"/>
      <c r="F59" s="90"/>
      <c r="G59" s="84"/>
      <c r="H59" s="84"/>
      <c r="I59" s="85"/>
    </row>
    <row r="60" spans="1:9" ht="45">
      <c r="A60" s="81">
        <v>59</v>
      </c>
      <c r="B60" s="101" t="s">
        <v>128</v>
      </c>
      <c r="C60" s="102">
        <v>1</v>
      </c>
      <c r="D60" s="103" t="s">
        <v>16</v>
      </c>
      <c r="E60" s="90"/>
      <c r="F60" s="90"/>
      <c r="G60" s="84"/>
      <c r="H60" s="84"/>
      <c r="I60" s="85"/>
    </row>
    <row r="61" spans="1:9" ht="11.25">
      <c r="A61" s="81">
        <v>60</v>
      </c>
      <c r="B61" s="101" t="s">
        <v>129</v>
      </c>
      <c r="C61" s="102">
        <v>2</v>
      </c>
      <c r="D61" s="103" t="s">
        <v>16</v>
      </c>
      <c r="E61" s="90"/>
      <c r="F61" s="90"/>
      <c r="G61" s="84"/>
      <c r="H61" s="84"/>
      <c r="I61" s="85"/>
    </row>
    <row r="62" spans="1:9" ht="33.75">
      <c r="A62" s="81">
        <v>61</v>
      </c>
      <c r="B62" s="101" t="s">
        <v>130</v>
      </c>
      <c r="C62" s="102">
        <v>1</v>
      </c>
      <c r="D62" s="103" t="s">
        <v>16</v>
      </c>
      <c r="E62" s="90"/>
      <c r="F62" s="90"/>
      <c r="G62" s="84"/>
      <c r="H62" s="84"/>
      <c r="I62" s="85"/>
    </row>
    <row r="63" spans="1:9" ht="33.75">
      <c r="A63" s="81">
        <v>62</v>
      </c>
      <c r="B63" s="101" t="s">
        <v>131</v>
      </c>
      <c r="C63" s="102">
        <v>1</v>
      </c>
      <c r="D63" s="103" t="s">
        <v>16</v>
      </c>
      <c r="E63" s="90"/>
      <c r="F63" s="90"/>
      <c r="G63" s="84"/>
      <c r="H63" s="84"/>
      <c r="I63" s="85"/>
    </row>
    <row r="64" spans="1:9" ht="11.25">
      <c r="A64" s="81">
        <v>63</v>
      </c>
      <c r="B64" s="101" t="s">
        <v>58</v>
      </c>
      <c r="C64" s="102">
        <v>4</v>
      </c>
      <c r="D64" s="103" t="s">
        <v>51</v>
      </c>
      <c r="E64" s="90"/>
      <c r="F64" s="90"/>
      <c r="G64" s="84"/>
      <c r="H64" s="84"/>
      <c r="I64" s="85"/>
    </row>
    <row r="65" spans="1:9" ht="11.25">
      <c r="A65" s="81">
        <v>64</v>
      </c>
      <c r="B65" s="101" t="s">
        <v>59</v>
      </c>
      <c r="C65" s="102">
        <v>1</v>
      </c>
      <c r="D65" s="103" t="s">
        <v>51</v>
      </c>
      <c r="E65" s="104"/>
      <c r="F65" s="104"/>
      <c r="G65" s="84"/>
      <c r="H65" s="84"/>
      <c r="I65" s="96"/>
    </row>
    <row r="66" spans="1:9" ht="22.5">
      <c r="A66" s="81">
        <v>65</v>
      </c>
      <c r="B66" s="101" t="s">
        <v>60</v>
      </c>
      <c r="C66" s="102">
        <v>1</v>
      </c>
      <c r="D66" s="103" t="s">
        <v>51</v>
      </c>
      <c r="E66" s="104"/>
      <c r="F66" s="104"/>
      <c r="G66" s="84"/>
      <c r="H66" s="84"/>
      <c r="I66" s="85"/>
    </row>
    <row r="67" spans="1:9" ht="22.5">
      <c r="A67" s="81">
        <v>66</v>
      </c>
      <c r="B67" s="101" t="s">
        <v>61</v>
      </c>
      <c r="C67" s="102">
        <v>1</v>
      </c>
      <c r="D67" s="103" t="s">
        <v>51</v>
      </c>
      <c r="E67" s="104"/>
      <c r="F67" s="104"/>
      <c r="G67" s="84"/>
      <c r="H67" s="84"/>
      <c r="I67" s="85"/>
    </row>
    <row r="68" spans="1:9" ht="11.25">
      <c r="A68" s="81">
        <v>67</v>
      </c>
      <c r="B68" s="101" t="s">
        <v>62</v>
      </c>
      <c r="C68" s="102">
        <v>1</v>
      </c>
      <c r="D68" s="103" t="s">
        <v>51</v>
      </c>
      <c r="E68" s="104"/>
      <c r="F68" s="104"/>
      <c r="G68" s="84"/>
      <c r="H68" s="84"/>
      <c r="I68" s="100"/>
    </row>
    <row r="69" spans="1:9" ht="11.25">
      <c r="A69" s="81">
        <v>68</v>
      </c>
      <c r="B69" s="101" t="s">
        <v>63</v>
      </c>
      <c r="C69" s="102">
        <v>1</v>
      </c>
      <c r="D69" s="103" t="s">
        <v>51</v>
      </c>
      <c r="E69" s="104"/>
      <c r="F69" s="104"/>
      <c r="G69" s="84"/>
      <c r="H69" s="84"/>
      <c r="I69" s="85"/>
    </row>
    <row r="70" spans="2:9" ht="11.25">
      <c r="B70" s="109"/>
      <c r="C70" s="110"/>
      <c r="D70" s="110"/>
      <c r="E70" s="110"/>
      <c r="F70" s="110"/>
      <c r="G70" s="110"/>
      <c r="H70" s="110"/>
      <c r="I70" s="85"/>
    </row>
    <row r="71" spans="2:9" ht="19.5" customHeight="1">
      <c r="B71" s="109"/>
      <c r="C71" s="110"/>
      <c r="D71" s="110"/>
      <c r="E71" s="110"/>
      <c r="F71" s="110"/>
      <c r="G71" s="111"/>
      <c r="H71" s="111"/>
      <c r="I71" s="85"/>
    </row>
    <row r="72" spans="2:8" ht="11.25">
      <c r="B72" s="80"/>
      <c r="D72" s="80"/>
      <c r="F72" s="80"/>
      <c r="G72" s="96"/>
      <c r="H72" s="96"/>
    </row>
  </sheetData>
  <sheetProtection/>
  <mergeCells count="1">
    <mergeCell ref="A1:H1"/>
  </mergeCells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2.8515625" style="26" customWidth="1"/>
    <col min="2" max="2" width="37.8515625" style="26" customWidth="1"/>
    <col min="3" max="3" width="22.7109375" style="26" customWidth="1"/>
    <col min="4" max="4" width="24.28125" style="26" customWidth="1"/>
    <col min="5" max="5" width="22.57421875" style="26" customWidth="1"/>
    <col min="6" max="16384" width="9.140625" style="26" customWidth="1"/>
  </cols>
  <sheetData>
    <row r="1" spans="1:5" s="15" customFormat="1" ht="30.75" customHeight="1">
      <c r="A1" s="33"/>
      <c r="B1" s="32" t="s">
        <v>0</v>
      </c>
      <c r="C1" s="32" t="s">
        <v>1</v>
      </c>
      <c r="D1" s="32" t="s">
        <v>2</v>
      </c>
      <c r="E1" s="32" t="s">
        <v>65</v>
      </c>
    </row>
    <row r="2" spans="2:5" s="25" customFormat="1" ht="39.75" customHeight="1">
      <c r="B2" s="36" t="s">
        <v>48</v>
      </c>
      <c r="C2" s="24">
        <f>'Felvonulás-és melléklétesítmény'!G3</f>
        <v>0</v>
      </c>
      <c r="D2" s="24">
        <f>'Felvonulás-és melléklétesítmény'!H3</f>
        <v>0</v>
      </c>
      <c r="E2" s="40">
        <f aca="true" t="shared" si="0" ref="E2:E9">SUM(C2:D2)</f>
        <v>0</v>
      </c>
    </row>
    <row r="3" spans="2:5" ht="39.75" customHeight="1">
      <c r="B3" s="37" t="s">
        <v>15</v>
      </c>
      <c r="C3" s="27">
        <f>'Zsaluzás és állványozás'!G6</f>
        <v>0</v>
      </c>
      <c r="D3" s="27">
        <f>'Zsaluzás és állványozás'!H6</f>
        <v>0</v>
      </c>
      <c r="E3" s="40">
        <f t="shared" si="0"/>
        <v>0</v>
      </c>
    </row>
    <row r="4" spans="2:5" ht="39.75" customHeight="1">
      <c r="B4" s="37" t="s">
        <v>24</v>
      </c>
      <c r="C4" s="27">
        <f>'Vakolás és rabicolás'!G16</f>
        <v>0</v>
      </c>
      <c r="D4" s="27">
        <f>'Vakolás és rabicolás'!H16</f>
        <v>0</v>
      </c>
      <c r="E4" s="40">
        <f>SUM(C4:D4)</f>
        <v>0</v>
      </c>
    </row>
    <row r="5" spans="2:5" ht="39.75" customHeight="1">
      <c r="B5" s="37" t="s">
        <v>26</v>
      </c>
      <c r="C5" s="27">
        <f>Bádogozás!G4</f>
        <v>0</v>
      </c>
      <c r="D5" s="27">
        <f>Bádogozás!H4</f>
        <v>0</v>
      </c>
      <c r="E5" s="40">
        <f t="shared" si="0"/>
        <v>0</v>
      </c>
    </row>
    <row r="6" spans="2:5" ht="39.75" customHeight="1">
      <c r="B6" s="37" t="s">
        <v>27</v>
      </c>
      <c r="C6" s="27">
        <f>'Fa- és műanyag szerkezet elhely'!G10</f>
        <v>0</v>
      </c>
      <c r="D6" s="27">
        <f>'Fa- és műanyag szerkezet elhely'!H10</f>
        <v>0</v>
      </c>
      <c r="E6" s="40">
        <f t="shared" si="0"/>
        <v>0</v>
      </c>
    </row>
    <row r="7" spans="2:5" ht="39.75" customHeight="1">
      <c r="B7" s="37" t="s">
        <v>30</v>
      </c>
      <c r="C7" s="27">
        <f>Felületképzés!G5</f>
        <v>0</v>
      </c>
      <c r="D7" s="27">
        <f>Felületképzés!H5</f>
        <v>0</v>
      </c>
      <c r="E7" s="40">
        <f t="shared" si="0"/>
        <v>0</v>
      </c>
    </row>
    <row r="8" spans="2:5" ht="39.75" customHeight="1">
      <c r="B8" s="37" t="s">
        <v>31</v>
      </c>
      <c r="C8" s="27">
        <f>Szigetelés!G11</f>
        <v>0</v>
      </c>
      <c r="D8" s="27">
        <f>Szigetelés!H11</f>
        <v>0</v>
      </c>
      <c r="E8" s="40">
        <f t="shared" si="0"/>
        <v>0</v>
      </c>
    </row>
    <row r="9" spans="2:5" ht="39.75" customHeight="1">
      <c r="B9" s="37" t="s">
        <v>49</v>
      </c>
      <c r="C9" s="27">
        <f>'Erős és Gyengeáramú szerelés'!G42</f>
        <v>0</v>
      </c>
      <c r="D9" s="27">
        <f>'Erős és Gyengeáramú szerelés'!H42</f>
        <v>0</v>
      </c>
      <c r="E9" s="40">
        <f t="shared" si="0"/>
        <v>0</v>
      </c>
    </row>
    <row r="10" spans="2:5" ht="39.75" customHeight="1">
      <c r="B10" s="37" t="s">
        <v>44</v>
      </c>
      <c r="C10" s="27">
        <f>'Általános épületgépészeti'!G71</f>
        <v>0</v>
      </c>
      <c r="D10" s="27">
        <f>'Általános épületgépészeti'!H71</f>
        <v>0</v>
      </c>
      <c r="E10" s="40">
        <f>D10+C10</f>
        <v>0</v>
      </c>
    </row>
    <row r="11" ht="18" customHeight="1"/>
    <row r="12" spans="2:12" s="15" customFormat="1" ht="39.75" customHeight="1">
      <c r="B12" s="28" t="s">
        <v>32</v>
      </c>
      <c r="C12" s="29">
        <f>ROUND(SUM(C3:C10),0)</f>
        <v>0</v>
      </c>
      <c r="D12" s="29">
        <f>ROUND(SUM(D3:D10),0)+D2</f>
        <v>0</v>
      </c>
      <c r="E12" s="163">
        <f>SUM(C12:D12)</f>
        <v>0</v>
      </c>
      <c r="L12" s="30"/>
    </row>
    <row r="13" ht="21" customHeight="1"/>
    <row r="14" spans="4:5" ht="15.75">
      <c r="D14" s="31"/>
      <c r="E14" s="167"/>
    </row>
    <row r="15" ht="15.75">
      <c r="E15" s="167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zoomScalePageLayoutView="0" workbookViewId="0" topLeftCell="A1">
      <selection activeCell="I27" activeCellId="1" sqref="E18 I27"/>
    </sheetView>
  </sheetViews>
  <sheetFormatPr defaultColWidth="8.8515625" defaultRowHeight="15"/>
  <cols>
    <col min="1" max="1" width="8.8515625" style="143" customWidth="1"/>
    <col min="2" max="2" width="34.7109375" style="143" customWidth="1"/>
    <col min="3" max="4" width="8.8515625" style="143" customWidth="1"/>
    <col min="5" max="5" width="9.140625" style="143" bestFit="1" customWidth="1"/>
    <col min="6" max="6" width="12.140625" style="143" bestFit="1" customWidth="1"/>
    <col min="7" max="7" width="9.140625" style="143" bestFit="1" customWidth="1"/>
    <col min="8" max="8" width="12.140625" style="143" bestFit="1" customWidth="1"/>
    <col min="9" max="16384" width="8.8515625" style="143" customWidth="1"/>
  </cols>
  <sheetData>
    <row r="1" spans="1:8" ht="30.75" customHeight="1">
      <c r="A1" s="61" t="s">
        <v>4</v>
      </c>
      <c r="B1" s="61" t="s">
        <v>5</v>
      </c>
      <c r="C1" s="155" t="s">
        <v>6</v>
      </c>
      <c r="D1" s="61" t="s">
        <v>7</v>
      </c>
      <c r="E1" s="155" t="s">
        <v>8</v>
      </c>
      <c r="F1" s="155" t="s">
        <v>9</v>
      </c>
      <c r="G1" s="155" t="s">
        <v>10</v>
      </c>
      <c r="H1" s="155" t="s">
        <v>11</v>
      </c>
    </row>
    <row r="2" spans="1:8" ht="63.75">
      <c r="A2" s="45">
        <v>1</v>
      </c>
      <c r="B2" s="52" t="s">
        <v>64</v>
      </c>
      <c r="C2" s="66">
        <v>1</v>
      </c>
      <c r="D2" s="156" t="s">
        <v>43</v>
      </c>
      <c r="E2" s="156"/>
      <c r="F2" s="156"/>
      <c r="G2" s="156"/>
      <c r="H2" s="156"/>
    </row>
    <row r="3" spans="1:8" ht="18" customHeight="1">
      <c r="A3" s="61"/>
      <c r="B3" s="61" t="s">
        <v>14</v>
      </c>
      <c r="C3" s="155"/>
      <c r="D3" s="61"/>
      <c r="E3" s="155"/>
      <c r="F3" s="155"/>
      <c r="G3" s="155"/>
      <c r="H3" s="157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27" activeCellId="1" sqref="E18 I27"/>
    </sheetView>
  </sheetViews>
  <sheetFormatPr defaultColWidth="9.140625" defaultRowHeight="15"/>
  <cols>
    <col min="1" max="1" width="4.28125" style="46" customWidth="1"/>
    <col min="2" max="2" width="53.57421875" style="46" customWidth="1"/>
    <col min="3" max="3" width="9.00390625" style="161" customWidth="1"/>
    <col min="4" max="4" width="6.7109375" style="46" customWidth="1"/>
    <col min="5" max="7" width="14.28125" style="161" customWidth="1"/>
    <col min="8" max="8" width="13.8515625" style="161" customWidth="1"/>
    <col min="9" max="9" width="11.57421875" style="46" customWidth="1"/>
    <col min="10" max="16384" width="9.140625" style="46" customWidth="1"/>
  </cols>
  <sheetData>
    <row r="1" spans="1:8" s="44" customFormat="1" ht="38.25">
      <c r="A1" s="61" t="s">
        <v>4</v>
      </c>
      <c r="B1" s="61" t="s">
        <v>5</v>
      </c>
      <c r="C1" s="155" t="s">
        <v>6</v>
      </c>
      <c r="D1" s="61" t="s">
        <v>7</v>
      </c>
      <c r="E1" s="155" t="s">
        <v>8</v>
      </c>
      <c r="F1" s="155" t="s">
        <v>9</v>
      </c>
      <c r="G1" s="155" t="s">
        <v>10</v>
      </c>
      <c r="H1" s="155" t="s">
        <v>11</v>
      </c>
    </row>
    <row r="2" spans="1:8" ht="66">
      <c r="A2" s="46">
        <v>1</v>
      </c>
      <c r="B2" s="52" t="s">
        <v>168</v>
      </c>
      <c r="C2" s="158">
        <v>296.15649999999994</v>
      </c>
      <c r="D2" s="46" t="s">
        <v>12</v>
      </c>
      <c r="E2" s="66"/>
      <c r="F2" s="66"/>
      <c r="G2" s="66"/>
      <c r="H2" s="156"/>
    </row>
    <row r="3" spans="1:8" ht="22.5" customHeight="1">
      <c r="A3" s="46">
        <v>2</v>
      </c>
      <c r="B3" s="47" t="s">
        <v>45</v>
      </c>
      <c r="C3" s="159">
        <v>296.15649999999994</v>
      </c>
      <c r="D3" s="46" t="s">
        <v>12</v>
      </c>
      <c r="E3" s="66"/>
      <c r="F3" s="66"/>
      <c r="G3" s="156"/>
      <c r="H3" s="156"/>
    </row>
    <row r="4" spans="2:8" ht="12.75">
      <c r="B4" s="47"/>
      <c r="C4" s="160"/>
      <c r="H4" s="162"/>
    </row>
    <row r="6" spans="1:8" s="58" customFormat="1" ht="12.75">
      <c r="A6" s="61"/>
      <c r="B6" s="61" t="s">
        <v>14</v>
      </c>
      <c r="C6" s="155"/>
      <c r="D6" s="61"/>
      <c r="E6" s="155"/>
      <c r="F6" s="155"/>
      <c r="G6" s="62"/>
      <c r="H6" s="62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I27" activeCellId="1" sqref="E18 I27"/>
    </sheetView>
  </sheetViews>
  <sheetFormatPr defaultColWidth="9.140625" defaultRowHeight="15"/>
  <cols>
    <col min="1" max="1" width="13.140625" style="46" customWidth="1"/>
    <col min="2" max="2" width="43.57421875" style="46" customWidth="1"/>
    <col min="3" max="3" width="8.7109375" style="45" customWidth="1"/>
    <col min="4" max="4" width="6.7109375" style="45" customWidth="1"/>
    <col min="5" max="5" width="13.28125" style="45" customWidth="1"/>
    <col min="6" max="6" width="11.421875" style="45" customWidth="1"/>
    <col min="7" max="8" width="13.28125" style="45" customWidth="1"/>
    <col min="9" max="9" width="15.7109375" style="69" customWidth="1"/>
    <col min="10" max="16384" width="9.140625" style="46" customWidth="1"/>
  </cols>
  <sheetData>
    <row r="1" spans="1:9" s="44" customFormat="1" ht="30" customHeight="1">
      <c r="A1" s="61" t="s">
        <v>4</v>
      </c>
      <c r="B1" s="61" t="s">
        <v>5</v>
      </c>
      <c r="C1" s="74" t="s">
        <v>6</v>
      </c>
      <c r="D1" s="43" t="s">
        <v>7</v>
      </c>
      <c r="E1" s="43" t="s">
        <v>8</v>
      </c>
      <c r="F1" s="43" t="s">
        <v>9</v>
      </c>
      <c r="G1" s="43" t="s">
        <v>10</v>
      </c>
      <c r="H1" s="43" t="s">
        <v>11</v>
      </c>
      <c r="I1" s="68"/>
    </row>
    <row r="2" spans="1:8" ht="56.25" customHeight="1">
      <c r="A2" s="46" t="s">
        <v>17</v>
      </c>
      <c r="B2" s="52" t="s">
        <v>171</v>
      </c>
      <c r="C2" s="53">
        <v>502.52199999999993</v>
      </c>
      <c r="D2" s="45" t="s">
        <v>12</v>
      </c>
      <c r="G2" s="75"/>
      <c r="H2" s="75"/>
    </row>
    <row r="3" spans="3:8" ht="12.75">
      <c r="C3" s="53"/>
      <c r="G3" s="75"/>
      <c r="H3" s="75"/>
    </row>
    <row r="4" spans="1:8" ht="36" customHeight="1">
      <c r="A4" s="46" t="s">
        <v>178</v>
      </c>
      <c r="B4" s="46" t="s">
        <v>172</v>
      </c>
      <c r="C4" s="53">
        <v>502.52199999999993</v>
      </c>
      <c r="D4" s="45" t="s">
        <v>12</v>
      </c>
      <c r="G4" s="75"/>
      <c r="H4" s="75"/>
    </row>
    <row r="5" spans="3:8" ht="12.75">
      <c r="C5" s="53"/>
      <c r="G5" s="75"/>
      <c r="H5" s="75"/>
    </row>
    <row r="6" spans="1:9" ht="63.75">
      <c r="A6" s="46" t="s">
        <v>18</v>
      </c>
      <c r="B6" s="52" t="s">
        <v>142</v>
      </c>
      <c r="C6" s="51">
        <v>415.8399999999999</v>
      </c>
      <c r="D6" s="45" t="s">
        <v>12</v>
      </c>
      <c r="G6" s="75"/>
      <c r="H6" s="75"/>
      <c r="I6" s="70"/>
    </row>
    <row r="7" spans="3:8" ht="12.75">
      <c r="C7" s="53"/>
      <c r="G7" s="75"/>
      <c r="H7" s="75"/>
    </row>
    <row r="8" spans="1:8" ht="38.25">
      <c r="A8" s="46" t="s">
        <v>19</v>
      </c>
      <c r="B8" s="52" t="s">
        <v>143</v>
      </c>
      <c r="C8" s="53">
        <v>86.68199999999999</v>
      </c>
      <c r="D8" s="45" t="s">
        <v>12</v>
      </c>
      <c r="G8" s="75"/>
      <c r="H8" s="75"/>
    </row>
    <row r="9" spans="3:8" ht="12.75">
      <c r="C9" s="53"/>
      <c r="G9" s="75"/>
      <c r="H9" s="75"/>
    </row>
    <row r="10" spans="1:8" ht="51">
      <c r="A10" s="46" t="s">
        <v>20</v>
      </c>
      <c r="B10" s="52" t="s">
        <v>46</v>
      </c>
      <c r="C10" s="53">
        <v>86.68199999999999</v>
      </c>
      <c r="D10" s="45" t="s">
        <v>12</v>
      </c>
      <c r="G10" s="75"/>
      <c r="H10" s="75"/>
    </row>
    <row r="11" spans="3:8" ht="12.75">
      <c r="C11" s="53"/>
      <c r="G11" s="75"/>
      <c r="H11" s="75"/>
    </row>
    <row r="12" spans="1:8" ht="76.5">
      <c r="A12" s="46" t="s">
        <v>21</v>
      </c>
      <c r="B12" s="52" t="s">
        <v>71</v>
      </c>
      <c r="C12" s="53">
        <v>144.47000000000003</v>
      </c>
      <c r="D12" s="45" t="s">
        <v>13</v>
      </c>
      <c r="G12" s="75"/>
      <c r="H12" s="75"/>
    </row>
    <row r="13" spans="3:8" ht="12.75">
      <c r="C13" s="53"/>
      <c r="G13" s="75"/>
      <c r="H13" s="75"/>
    </row>
    <row r="14" spans="1:8" ht="25.5">
      <c r="A14" s="46" t="s">
        <v>22</v>
      </c>
      <c r="B14" s="52" t="s">
        <v>23</v>
      </c>
      <c r="C14" s="53">
        <v>208.62000000000003</v>
      </c>
      <c r="D14" s="45" t="s">
        <v>13</v>
      </c>
      <c r="G14" s="75"/>
      <c r="H14" s="75"/>
    </row>
    <row r="16" spans="1:9" s="58" customFormat="1" ht="25.5" customHeight="1">
      <c r="A16" s="43"/>
      <c r="B16" s="71" t="s">
        <v>14</v>
      </c>
      <c r="C16" s="74"/>
      <c r="D16" s="43"/>
      <c r="E16" s="43"/>
      <c r="F16" s="43"/>
      <c r="G16" s="72"/>
      <c r="H16" s="72"/>
      <c r="I16" s="73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I27" activeCellId="1" sqref="E18 I27"/>
    </sheetView>
  </sheetViews>
  <sheetFormatPr defaultColWidth="9.140625" defaultRowHeight="15"/>
  <cols>
    <col min="1" max="1" width="12.7109375" style="1" customWidth="1"/>
    <col min="2" max="2" width="36.7109375" style="1" customWidth="1"/>
    <col min="3" max="3" width="9.8515625" style="6" customWidth="1"/>
    <col min="4" max="4" width="9.8515625" style="1" customWidth="1"/>
    <col min="5" max="6" width="9.8515625" style="6" customWidth="1"/>
    <col min="7" max="7" width="13.421875" style="6" customWidth="1"/>
    <col min="8" max="8" width="12.140625" style="6" customWidth="1"/>
    <col min="9" max="9" width="9.8515625" style="1" customWidth="1"/>
    <col min="10" max="16384" width="9.140625" style="1" customWidth="1"/>
  </cols>
  <sheetData>
    <row r="1" spans="1:8" s="4" customFormat="1" ht="25.5">
      <c r="A1" s="3" t="s">
        <v>4</v>
      </c>
      <c r="B1" s="3" t="s">
        <v>5</v>
      </c>
      <c r="C1" s="5" t="s">
        <v>6</v>
      </c>
      <c r="D1" s="3" t="s">
        <v>7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ht="25.5">
      <c r="A2" s="13">
        <v>1</v>
      </c>
      <c r="B2" s="2" t="s">
        <v>25</v>
      </c>
      <c r="C2" s="42">
        <v>55.9</v>
      </c>
      <c r="D2" s="13" t="s">
        <v>13</v>
      </c>
      <c r="E2" s="13"/>
      <c r="F2" s="13"/>
      <c r="G2" s="17"/>
      <c r="H2" s="17"/>
    </row>
    <row r="3" spans="5:8" ht="12.75">
      <c r="E3" s="13"/>
      <c r="F3" s="13"/>
      <c r="G3" s="13"/>
      <c r="H3" s="13"/>
    </row>
    <row r="4" spans="1:8" s="7" customFormat="1" ht="12.75">
      <c r="A4" s="3"/>
      <c r="B4" s="3" t="s">
        <v>14</v>
      </c>
      <c r="C4" s="5"/>
      <c r="D4" s="3"/>
      <c r="E4" s="5"/>
      <c r="F4" s="5"/>
      <c r="G4" s="18"/>
      <c r="H4" s="18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I27" activeCellId="1" sqref="E18 I27"/>
    </sheetView>
  </sheetViews>
  <sheetFormatPr defaultColWidth="9.140625" defaultRowHeight="15"/>
  <cols>
    <col min="1" max="1" width="9.28125" style="1" customWidth="1"/>
    <col min="2" max="2" width="36.7109375" style="1" customWidth="1"/>
    <col min="3" max="3" width="8.57421875" style="6" customWidth="1"/>
    <col min="4" max="4" width="7.7109375" style="1" customWidth="1"/>
    <col min="5" max="6" width="11.7109375" style="13" customWidth="1"/>
    <col min="7" max="7" width="14.140625" style="13" customWidth="1"/>
    <col min="8" max="8" width="11.7109375" style="13" customWidth="1"/>
    <col min="9" max="9" width="15.7109375" style="1" customWidth="1"/>
    <col min="10" max="16384" width="9.140625" style="1" customWidth="1"/>
  </cols>
  <sheetData>
    <row r="1" spans="1:8" ht="25.5">
      <c r="A1" s="3" t="s">
        <v>4</v>
      </c>
      <c r="B1" s="3" t="s">
        <v>5</v>
      </c>
      <c r="C1" s="5" t="s">
        <v>6</v>
      </c>
      <c r="D1" s="3" t="s">
        <v>7</v>
      </c>
      <c r="E1" s="12" t="s">
        <v>8</v>
      </c>
      <c r="F1" s="12" t="s">
        <v>9</v>
      </c>
      <c r="G1" s="12" t="s">
        <v>10</v>
      </c>
      <c r="H1" s="12" t="s">
        <v>11</v>
      </c>
    </row>
    <row r="2" spans="1:9" ht="28.5">
      <c r="A2" s="13">
        <v>1</v>
      </c>
      <c r="B2" s="16" t="s">
        <v>72</v>
      </c>
      <c r="C2" s="41">
        <v>88.63449999999999</v>
      </c>
      <c r="D2" s="23" t="s">
        <v>12</v>
      </c>
      <c r="G2" s="17"/>
      <c r="H2" s="17"/>
      <c r="I2" s="13"/>
    </row>
    <row r="3" spans="1:8" ht="12.75">
      <c r="A3" s="13"/>
      <c r="C3" s="38"/>
      <c r="D3" s="13"/>
      <c r="G3" s="17"/>
      <c r="H3" s="17"/>
    </row>
    <row r="4" spans="1:8" ht="51">
      <c r="A4" s="13">
        <v>2</v>
      </c>
      <c r="B4" s="2" t="s">
        <v>76</v>
      </c>
      <c r="C4" s="38">
        <v>111.76</v>
      </c>
      <c r="D4" s="13" t="s">
        <v>13</v>
      </c>
      <c r="G4" s="17"/>
      <c r="H4" s="17"/>
    </row>
    <row r="5" spans="1:8" ht="12.75">
      <c r="A5" s="13"/>
      <c r="C5" s="38"/>
      <c r="D5" s="13"/>
      <c r="G5" s="17"/>
      <c r="H5" s="17"/>
    </row>
    <row r="6" spans="1:8" ht="102">
      <c r="A6" s="13">
        <v>3</v>
      </c>
      <c r="B6" s="2" t="s">
        <v>69</v>
      </c>
      <c r="C6" s="38">
        <v>15.84</v>
      </c>
      <c r="D6" s="13" t="s">
        <v>12</v>
      </c>
      <c r="G6" s="17"/>
      <c r="H6" s="17"/>
    </row>
    <row r="7" spans="1:8" ht="12.75">
      <c r="A7" s="13"/>
      <c r="B7" s="2"/>
      <c r="C7" s="38"/>
      <c r="D7" s="13"/>
      <c r="G7" s="17"/>
      <c r="H7" s="17"/>
    </row>
    <row r="8" spans="1:8" ht="63.75">
      <c r="A8" s="13">
        <v>4</v>
      </c>
      <c r="B8" s="2" t="s">
        <v>68</v>
      </c>
      <c r="C8" s="38">
        <v>72.79449999999999</v>
      </c>
      <c r="D8" s="13" t="s">
        <v>12</v>
      </c>
      <c r="G8" s="17"/>
      <c r="H8" s="17"/>
    </row>
    <row r="9" ht="12.75" customHeight="1"/>
    <row r="10" spans="1:8" ht="12.75">
      <c r="A10" s="3"/>
      <c r="B10" s="3" t="s">
        <v>14</v>
      </c>
      <c r="C10" s="5"/>
      <c r="D10" s="3"/>
      <c r="E10" s="12"/>
      <c r="F10" s="12"/>
      <c r="G10" s="12"/>
      <c r="H10" s="12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I27" activeCellId="1" sqref="E18 I27"/>
    </sheetView>
  </sheetViews>
  <sheetFormatPr defaultColWidth="9.140625" defaultRowHeight="15"/>
  <cols>
    <col min="1" max="1" width="14.57421875" style="46" customWidth="1"/>
    <col min="2" max="2" width="38.421875" style="46" customWidth="1"/>
    <col min="3" max="3" width="8.7109375" style="66" customWidth="1"/>
    <col min="4" max="4" width="6.7109375" style="66" customWidth="1"/>
    <col min="5" max="6" width="8.28125" style="66" customWidth="1"/>
    <col min="7" max="7" width="11.00390625" style="66" customWidth="1"/>
    <col min="8" max="8" width="11.57421875" style="66" customWidth="1"/>
    <col min="9" max="9" width="15.7109375" style="46" customWidth="1"/>
    <col min="10" max="16384" width="9.140625" style="46" customWidth="1"/>
  </cols>
  <sheetData>
    <row r="1" spans="1:8" s="44" customFormat="1" ht="25.5">
      <c r="A1" s="61" t="s">
        <v>4</v>
      </c>
      <c r="B1" s="61" t="s">
        <v>5</v>
      </c>
      <c r="C1" s="62" t="s">
        <v>6</v>
      </c>
      <c r="D1" s="62" t="s">
        <v>7</v>
      </c>
      <c r="E1" s="62" t="s">
        <v>8</v>
      </c>
      <c r="F1" s="62" t="s">
        <v>9</v>
      </c>
      <c r="G1" s="62" t="s">
        <v>10</v>
      </c>
      <c r="H1" s="62" t="s">
        <v>11</v>
      </c>
    </row>
    <row r="2" spans="1:8" ht="86.25" customHeight="1">
      <c r="A2" s="50" t="s">
        <v>28</v>
      </c>
      <c r="B2" s="47" t="s">
        <v>66</v>
      </c>
      <c r="C2" s="63">
        <v>108.77</v>
      </c>
      <c r="D2" s="64" t="s">
        <v>12</v>
      </c>
      <c r="E2" s="64"/>
      <c r="F2" s="64"/>
      <c r="G2" s="67"/>
      <c r="H2" s="67"/>
    </row>
    <row r="3" spans="1:8" s="50" customFormat="1" ht="89.25">
      <c r="A3" s="50" t="s">
        <v>29</v>
      </c>
      <c r="B3" s="47" t="s">
        <v>67</v>
      </c>
      <c r="C3" s="63">
        <v>108.77</v>
      </c>
      <c r="D3" s="64" t="s">
        <v>12</v>
      </c>
      <c r="E3" s="64"/>
      <c r="F3" s="64"/>
      <c r="G3" s="67"/>
      <c r="H3" s="67"/>
    </row>
    <row r="4" spans="2:8" s="50" customFormat="1" ht="12.75">
      <c r="B4" s="47"/>
      <c r="C4" s="64"/>
      <c r="D4" s="64"/>
      <c r="E4" s="64"/>
      <c r="F4" s="64"/>
      <c r="G4" s="64"/>
      <c r="H4" s="64"/>
    </row>
    <row r="5" spans="1:8" s="58" customFormat="1" ht="12.75">
      <c r="A5" s="61"/>
      <c r="B5" s="61" t="s">
        <v>14</v>
      </c>
      <c r="C5" s="62"/>
      <c r="D5" s="62"/>
      <c r="E5" s="62"/>
      <c r="F5" s="62"/>
      <c r="G5" s="65"/>
      <c r="H5" s="65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zoomScalePageLayoutView="0" workbookViewId="0" topLeftCell="A1">
      <selection activeCell="I27" activeCellId="1" sqref="E18 I27"/>
    </sheetView>
  </sheetViews>
  <sheetFormatPr defaultColWidth="9.140625" defaultRowHeight="15"/>
  <cols>
    <col min="1" max="1" width="9.28125" style="45" customWidth="1"/>
    <col min="2" max="2" width="44.00390625" style="46" customWidth="1"/>
    <col min="3" max="3" width="9.00390625" style="45" bestFit="1" customWidth="1"/>
    <col min="4" max="4" width="8.28125" style="45" customWidth="1"/>
    <col min="5" max="8" width="13.7109375" style="45" customWidth="1"/>
    <col min="9" max="9" width="13.140625" style="46" customWidth="1"/>
    <col min="10" max="16384" width="9.140625" style="46" customWidth="1"/>
  </cols>
  <sheetData>
    <row r="1" spans="1:8" s="44" customFormat="1" ht="30.75" customHeight="1">
      <c r="A1" s="43" t="s">
        <v>4</v>
      </c>
      <c r="B1" s="43" t="s">
        <v>5</v>
      </c>
      <c r="C1" s="43" t="s">
        <v>6</v>
      </c>
      <c r="D1" s="43" t="s">
        <v>7</v>
      </c>
      <c r="E1" s="43" t="s">
        <v>8</v>
      </c>
      <c r="F1" s="43" t="s">
        <v>9</v>
      </c>
      <c r="G1" s="43" t="s">
        <v>10</v>
      </c>
      <c r="H1" s="43" t="s">
        <v>11</v>
      </c>
    </row>
    <row r="2" ht="7.5" customHeight="1"/>
    <row r="3" spans="1:8" ht="89.25">
      <c r="A3" s="45">
        <v>1</v>
      </c>
      <c r="B3" s="47" t="s">
        <v>74</v>
      </c>
      <c r="C3" s="51">
        <v>120.83999999999997</v>
      </c>
      <c r="D3" s="48" t="s">
        <v>12</v>
      </c>
      <c r="E3" s="49"/>
      <c r="F3" s="49"/>
      <c r="G3" s="59"/>
      <c r="H3" s="59"/>
    </row>
    <row r="4" spans="2:8" ht="6" customHeight="1">
      <c r="B4" s="50"/>
      <c r="C4" s="51"/>
      <c r="D4" s="48"/>
      <c r="E4" s="49"/>
      <c r="F4" s="49"/>
      <c r="G4" s="59"/>
      <c r="H4" s="59"/>
    </row>
    <row r="5" spans="1:8" ht="69.75" customHeight="1">
      <c r="A5" s="45">
        <v>2</v>
      </c>
      <c r="B5" s="164" t="s">
        <v>169</v>
      </c>
      <c r="C5" s="165">
        <v>295</v>
      </c>
      <c r="D5" s="166" t="s">
        <v>12</v>
      </c>
      <c r="E5" s="166"/>
      <c r="F5" s="166"/>
      <c r="G5" s="168"/>
      <c r="H5" s="168"/>
    </row>
    <row r="6" spans="2:8" ht="6.75" customHeight="1">
      <c r="B6" s="164"/>
      <c r="C6" s="165"/>
      <c r="D6" s="166"/>
      <c r="E6" s="166"/>
      <c r="F6" s="166"/>
      <c r="G6" s="168"/>
      <c r="H6" s="168"/>
    </row>
    <row r="7" spans="1:8" ht="89.25">
      <c r="A7" s="45">
        <v>3</v>
      </c>
      <c r="B7" s="47" t="s">
        <v>75</v>
      </c>
      <c r="C7" s="51">
        <v>86.68199999999999</v>
      </c>
      <c r="D7" s="48" t="s">
        <v>12</v>
      </c>
      <c r="E7" s="49"/>
      <c r="F7" s="49"/>
      <c r="G7" s="59"/>
      <c r="H7" s="59"/>
    </row>
    <row r="8" spans="2:8" ht="9" customHeight="1">
      <c r="B8" s="52"/>
      <c r="C8" s="53"/>
      <c r="E8" s="54"/>
      <c r="F8" s="54"/>
      <c r="G8" s="60"/>
      <c r="H8" s="60"/>
    </row>
    <row r="9" spans="1:8" ht="51">
      <c r="A9" s="45">
        <v>4</v>
      </c>
      <c r="B9" s="39" t="s">
        <v>70</v>
      </c>
      <c r="C9" s="53">
        <v>570.31</v>
      </c>
      <c r="D9" s="45" t="s">
        <v>12</v>
      </c>
      <c r="E9" s="54"/>
      <c r="F9" s="54"/>
      <c r="G9" s="60"/>
      <c r="H9" s="60"/>
    </row>
    <row r="10" ht="5.25" customHeight="1"/>
    <row r="11" spans="1:8" s="58" customFormat="1" ht="30" customHeight="1">
      <c r="A11" s="43"/>
      <c r="B11" s="56" t="s">
        <v>14</v>
      </c>
      <c r="C11" s="43"/>
      <c r="D11" s="43"/>
      <c r="E11" s="43"/>
      <c r="F11" s="43"/>
      <c r="G11" s="57"/>
      <c r="H11" s="57"/>
    </row>
  </sheetData>
  <sheetProtection/>
  <printOptions/>
  <pageMargins left="0.2362204724409449" right="0.2362204724409449" top="0.7480314960629921" bottom="0.7480314960629921" header="0.31496062992125984" footer="0.31496062992125984"/>
  <pageSetup firstPageNumber="-4105" useFirstPageNumber="1"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XY8</cp:lastModifiedBy>
  <cp:lastPrinted>2015-12-14T13:07:25Z</cp:lastPrinted>
  <dcterms:created xsi:type="dcterms:W3CDTF">2014-04-16T06:12:32Z</dcterms:created>
  <dcterms:modified xsi:type="dcterms:W3CDTF">2017-05-02T12:07:53Z</dcterms:modified>
  <cp:category/>
  <cp:version/>
  <cp:contentType/>
  <cp:contentStatus/>
</cp:coreProperties>
</file>