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omogyi_tamas\Documents\_TÉRLABOR\Veresegyház iskola\BELSŐ\TENDER\küldött\ARCHÍV\IRAT\DOC, EXC\"/>
    </mc:Choice>
  </mc:AlternateContent>
  <bookViews>
    <workbookView xWindow="0" yWindow="125" windowWidth="29000" windowHeight="12484" tabRatio="820" activeTab="8"/>
  </bookViews>
  <sheets>
    <sheet name="I.A ütem ELŐLAP" sheetId="5" r:id="rId1"/>
    <sheet name=" I.A ütem Összesítő" sheetId="14" r:id="rId2"/>
    <sheet name="I.A ütem kv" sheetId="1" r:id="rId3"/>
    <sheet name="I.B ütem ELŐLAP" sheetId="21" r:id="rId4"/>
    <sheet name=" I.B ütem Összesítő " sheetId="20" r:id="rId5"/>
    <sheet name="I.B ütem kv " sheetId="19" r:id="rId6"/>
    <sheet name="II. ütem ELŐLAP " sheetId="24" r:id="rId7"/>
    <sheet name="II. ütem Összesítő " sheetId="23" r:id="rId8"/>
    <sheet name="II. ütem kv" sheetId="22" r:id="rId9"/>
  </sheets>
  <definedNames>
    <definedName name="_xlnm.Print_Titles" localSheetId="2">'I.A ütem kv'!$1:$8</definedName>
    <definedName name="_xlnm.Print_Titles" localSheetId="5">'I.B ütem kv '!$1:$8</definedName>
    <definedName name="_xlnm.Print_Titles" localSheetId="8">'II. ütem kv'!$1:$9</definedName>
    <definedName name="_xlnm.Print_Area" localSheetId="0">'I.A ütem ELŐLAP'!$A$1:$H$48</definedName>
    <definedName name="_xlnm.Print_Area" localSheetId="2">'I.A ütem kv'!$A$1:$I$448</definedName>
    <definedName name="_xlnm.Print_Area" localSheetId="3">'I.B ütem ELŐLAP'!$A$1:$H$48</definedName>
    <definedName name="_xlnm.Print_Area" localSheetId="5">'I.B ütem kv '!$A$1:$I$155</definedName>
    <definedName name="_xlnm.Print_Area" localSheetId="6">'II. ütem ELŐLAP '!$A$1:$H$48</definedName>
    <definedName name="_xlnm.Print_Area" localSheetId="8">'II. ütem kv'!$A$1:$I$721</definedName>
  </definedNames>
  <calcPr calcId="162913"/>
</workbook>
</file>

<file path=xl/calcChain.xml><?xml version="1.0" encoding="utf-8"?>
<calcChain xmlns="http://schemas.openxmlformats.org/spreadsheetml/2006/main">
  <c r="D312" i="22" l="1"/>
  <c r="I113" i="22" l="1"/>
  <c r="H113" i="22"/>
  <c r="I32" i="19"/>
  <c r="H32" i="19"/>
  <c r="D199" i="1"/>
  <c r="D197" i="1" s="1"/>
  <c r="D19" i="1"/>
  <c r="I19" i="22"/>
  <c r="H19" i="22"/>
  <c r="D17" i="22"/>
  <c r="H200" i="1"/>
  <c r="I200" i="1"/>
  <c r="D68" i="1"/>
  <c r="H126" i="22" l="1"/>
  <c r="I126" i="22"/>
  <c r="D110" i="22"/>
  <c r="H110" i="22" s="1"/>
  <c r="D109" i="22"/>
  <c r="H109" i="22" s="1"/>
  <c r="D116" i="22"/>
  <c r="I116" i="22" s="1"/>
  <c r="D107" i="22"/>
  <c r="H107" i="22" s="1"/>
  <c r="B6" i="22"/>
  <c r="B9" i="23"/>
  <c r="B9" i="20"/>
  <c r="B6" i="19" s="1"/>
  <c r="B8" i="23"/>
  <c r="B7" i="23"/>
  <c r="B6" i="23"/>
  <c r="H720" i="22"/>
  <c r="G720" i="22"/>
  <c r="I720" i="22" s="1"/>
  <c r="H708" i="22"/>
  <c r="I708" i="22"/>
  <c r="H702" i="22"/>
  <c r="I702" i="22"/>
  <c r="H696" i="22"/>
  <c r="I696" i="22"/>
  <c r="H690" i="22"/>
  <c r="I690" i="22"/>
  <c r="H678" i="22"/>
  <c r="I678" i="22"/>
  <c r="I672" i="22"/>
  <c r="H672" i="22"/>
  <c r="I666" i="22"/>
  <c r="H666" i="22"/>
  <c r="I660" i="22"/>
  <c r="H660" i="22"/>
  <c r="I654" i="22"/>
  <c r="H654" i="22"/>
  <c r="H642" i="22"/>
  <c r="I642" i="22"/>
  <c r="H636" i="22"/>
  <c r="I636" i="22"/>
  <c r="H629" i="22"/>
  <c r="I629" i="22"/>
  <c r="H622" i="22"/>
  <c r="I622" i="22"/>
  <c r="H615" i="22"/>
  <c r="I615" i="22"/>
  <c r="H608" i="22"/>
  <c r="I608" i="22"/>
  <c r="H599" i="22"/>
  <c r="I599" i="22"/>
  <c r="H592" i="22"/>
  <c r="I592" i="22"/>
  <c r="H586" i="22"/>
  <c r="I586" i="22"/>
  <c r="H579" i="22"/>
  <c r="I579" i="22"/>
  <c r="H573" i="22"/>
  <c r="I573" i="22"/>
  <c r="H567" i="22"/>
  <c r="I567" i="22"/>
  <c r="H561" i="22"/>
  <c r="I561" i="22"/>
  <c r="H554" i="22"/>
  <c r="I554" i="22"/>
  <c r="H547" i="22"/>
  <c r="I547" i="22"/>
  <c r="H540" i="22"/>
  <c r="I540" i="22"/>
  <c r="H531" i="22"/>
  <c r="I531" i="22"/>
  <c r="H524" i="22"/>
  <c r="I524" i="22"/>
  <c r="H516" i="22"/>
  <c r="I516" i="22"/>
  <c r="H509" i="22"/>
  <c r="I509" i="22"/>
  <c r="H502" i="22"/>
  <c r="I502" i="22"/>
  <c r="H493" i="22"/>
  <c r="I493" i="22"/>
  <c r="H486" i="22"/>
  <c r="I486" i="22"/>
  <c r="H479" i="22"/>
  <c r="I479" i="22"/>
  <c r="H472" i="22"/>
  <c r="I472" i="22"/>
  <c r="H465" i="22"/>
  <c r="I465" i="22"/>
  <c r="H458" i="22"/>
  <c r="I458" i="22"/>
  <c r="H449" i="22"/>
  <c r="I449" i="22"/>
  <c r="H441" i="22"/>
  <c r="I441" i="22"/>
  <c r="H434" i="22"/>
  <c r="I434" i="22"/>
  <c r="H424" i="22"/>
  <c r="I424" i="22"/>
  <c r="H418" i="22"/>
  <c r="I418" i="22"/>
  <c r="H412" i="22"/>
  <c r="I412" i="22"/>
  <c r="H403" i="22"/>
  <c r="I403" i="22"/>
  <c r="H397" i="22"/>
  <c r="I397" i="22"/>
  <c r="H391" i="22"/>
  <c r="I391" i="22"/>
  <c r="H384" i="22"/>
  <c r="I384" i="22"/>
  <c r="H377" i="22"/>
  <c r="I377" i="22"/>
  <c r="H370" i="22"/>
  <c r="I370" i="22"/>
  <c r="H363" i="22"/>
  <c r="I363" i="22"/>
  <c r="H357" i="22"/>
  <c r="I357" i="22"/>
  <c r="H351" i="22"/>
  <c r="I351" i="22"/>
  <c r="H340" i="22"/>
  <c r="I340" i="22"/>
  <c r="H336" i="22"/>
  <c r="I336" i="22"/>
  <c r="H332" i="22"/>
  <c r="I332" i="22"/>
  <c r="H328" i="22"/>
  <c r="I328" i="22"/>
  <c r="I316" i="22"/>
  <c r="H316" i="22"/>
  <c r="I315" i="22"/>
  <c r="H315" i="22"/>
  <c r="I314" i="22"/>
  <c r="H314" i="22"/>
  <c r="I313" i="22"/>
  <c r="H313" i="22"/>
  <c r="I312" i="22"/>
  <c r="H312" i="22"/>
  <c r="I305" i="22"/>
  <c r="H305" i="22"/>
  <c r="I299" i="22"/>
  <c r="H299" i="22"/>
  <c r="I293" i="22"/>
  <c r="H293" i="22"/>
  <c r="I289" i="22"/>
  <c r="H289" i="22"/>
  <c r="I285" i="22"/>
  <c r="H285" i="22"/>
  <c r="I278" i="22"/>
  <c r="H278" i="22"/>
  <c r="I272" i="22"/>
  <c r="H272" i="22"/>
  <c r="I266" i="22"/>
  <c r="H266" i="22"/>
  <c r="I260" i="22"/>
  <c r="H260" i="22"/>
  <c r="I254" i="22"/>
  <c r="H254" i="22"/>
  <c r="I248" i="22"/>
  <c r="H248" i="22"/>
  <c r="I242" i="22"/>
  <c r="H242" i="22"/>
  <c r="I236" i="22"/>
  <c r="H236" i="22"/>
  <c r="I230" i="22"/>
  <c r="H230" i="22"/>
  <c r="I224" i="22"/>
  <c r="H224" i="22"/>
  <c r="I218" i="22"/>
  <c r="H218" i="22"/>
  <c r="I212" i="22"/>
  <c r="H212" i="22"/>
  <c r="I206" i="22"/>
  <c r="H206" i="22"/>
  <c r="I200" i="22"/>
  <c r="H200" i="22"/>
  <c r="I194" i="22"/>
  <c r="H194" i="22"/>
  <c r="I188" i="22"/>
  <c r="H188" i="22"/>
  <c r="I182" i="22"/>
  <c r="H182" i="22"/>
  <c r="I176" i="22"/>
  <c r="H176" i="22"/>
  <c r="I170" i="22"/>
  <c r="H170" i="22"/>
  <c r="I164" i="22"/>
  <c r="H164" i="22"/>
  <c r="I158" i="22"/>
  <c r="H158" i="22"/>
  <c r="I152" i="22"/>
  <c r="H152" i="22"/>
  <c r="I146" i="22"/>
  <c r="H146" i="22"/>
  <c r="I140" i="22"/>
  <c r="H140" i="22"/>
  <c r="I125" i="22"/>
  <c r="H125" i="22"/>
  <c r="I124" i="22"/>
  <c r="H124" i="22"/>
  <c r="I123" i="22"/>
  <c r="H123" i="22"/>
  <c r="I122" i="22"/>
  <c r="H122" i="22"/>
  <c r="I120" i="22"/>
  <c r="H120" i="22"/>
  <c r="I119" i="22"/>
  <c r="H119" i="22"/>
  <c r="I118" i="22"/>
  <c r="H118" i="22"/>
  <c r="I117" i="22"/>
  <c r="H117" i="22"/>
  <c r="I114" i="22"/>
  <c r="H114" i="22"/>
  <c r="I112" i="22"/>
  <c r="H112" i="22"/>
  <c r="I108" i="22"/>
  <c r="H108" i="22"/>
  <c r="I105" i="22"/>
  <c r="H105" i="22"/>
  <c r="I104" i="22"/>
  <c r="H104" i="22"/>
  <c r="I103" i="22"/>
  <c r="H103" i="22"/>
  <c r="I102" i="22"/>
  <c r="H102" i="22"/>
  <c r="I100" i="22"/>
  <c r="H100" i="22"/>
  <c r="I98" i="22"/>
  <c r="H98" i="22"/>
  <c r="I96" i="22"/>
  <c r="H96" i="22"/>
  <c r="I94" i="22"/>
  <c r="H94" i="22"/>
  <c r="I91" i="22"/>
  <c r="H91" i="22"/>
  <c r="I89" i="22"/>
  <c r="H89" i="22"/>
  <c r="I88" i="22"/>
  <c r="H88" i="22"/>
  <c r="I85" i="22"/>
  <c r="H85" i="22"/>
  <c r="I82" i="22"/>
  <c r="H82" i="22"/>
  <c r="I79" i="22"/>
  <c r="H79" i="22"/>
  <c r="I73" i="22"/>
  <c r="H73" i="22"/>
  <c r="I67" i="22"/>
  <c r="H67" i="22"/>
  <c r="I61" i="22"/>
  <c r="H61" i="22"/>
  <c r="I55" i="22"/>
  <c r="H55" i="22"/>
  <c r="I46" i="22"/>
  <c r="H46" i="22"/>
  <c r="I37" i="22"/>
  <c r="H37" i="22"/>
  <c r="I18" i="22"/>
  <c r="H18" i="22"/>
  <c r="I17" i="22"/>
  <c r="H17" i="22"/>
  <c r="I12" i="22"/>
  <c r="H12" i="22"/>
  <c r="I11" i="22"/>
  <c r="H11" i="22"/>
  <c r="B5" i="22"/>
  <c r="B4" i="22"/>
  <c r="B3" i="22"/>
  <c r="B8" i="20"/>
  <c r="B7" i="20"/>
  <c r="B6" i="20"/>
  <c r="H407" i="19"/>
  <c r="G407" i="19"/>
  <c r="I407" i="19" s="1"/>
  <c r="H402" i="19"/>
  <c r="G402" i="19"/>
  <c r="I402" i="19" s="1"/>
  <c r="H398" i="19"/>
  <c r="G398" i="19"/>
  <c r="I398" i="19" s="1"/>
  <c r="H394" i="19"/>
  <c r="G394" i="19"/>
  <c r="I394" i="19" s="1"/>
  <c r="H390" i="19"/>
  <c r="G390" i="19"/>
  <c r="I390" i="19" s="1"/>
  <c r="H385" i="19"/>
  <c r="G385" i="19"/>
  <c r="I385" i="19" s="1"/>
  <c r="H381" i="19"/>
  <c r="G381" i="19"/>
  <c r="I381" i="19" s="1"/>
  <c r="H377" i="19"/>
  <c r="G377" i="19"/>
  <c r="I377" i="19" s="1"/>
  <c r="H373" i="19"/>
  <c r="G373" i="19"/>
  <c r="I373" i="19" s="1"/>
  <c r="H369" i="19"/>
  <c r="G369" i="19"/>
  <c r="I369" i="19" s="1"/>
  <c r="H363" i="19"/>
  <c r="G363" i="19"/>
  <c r="I363" i="19" s="1"/>
  <c r="H359" i="19"/>
  <c r="G359" i="19"/>
  <c r="I359" i="19" s="1"/>
  <c r="H355" i="19"/>
  <c r="G355" i="19"/>
  <c r="I355" i="19" s="1"/>
  <c r="H351" i="19"/>
  <c r="G351" i="19"/>
  <c r="I351" i="19" s="1"/>
  <c r="H347" i="19"/>
  <c r="G347" i="19"/>
  <c r="I347" i="19" s="1"/>
  <c r="H343" i="19"/>
  <c r="G343" i="19"/>
  <c r="I343" i="19" s="1"/>
  <c r="H339" i="19"/>
  <c r="G339" i="19"/>
  <c r="I339" i="19" s="1"/>
  <c r="H335" i="19"/>
  <c r="G335" i="19"/>
  <c r="I335" i="19" s="1"/>
  <c r="H331" i="19"/>
  <c r="G331" i="19"/>
  <c r="I331" i="19" s="1"/>
  <c r="H327" i="19"/>
  <c r="G327" i="19"/>
  <c r="I327" i="19" s="1"/>
  <c r="H323" i="19"/>
  <c r="G323" i="19"/>
  <c r="I323" i="19" s="1"/>
  <c r="H319" i="19"/>
  <c r="G319" i="19"/>
  <c r="I319" i="19" s="1"/>
  <c r="H315" i="19"/>
  <c r="G315" i="19"/>
  <c r="I315" i="19" s="1"/>
  <c r="H311" i="19"/>
  <c r="G311" i="19"/>
  <c r="I311" i="19" s="1"/>
  <c r="H307" i="19"/>
  <c r="G307" i="19"/>
  <c r="I307" i="19" s="1"/>
  <c r="H303" i="19"/>
  <c r="G303" i="19"/>
  <c r="I303" i="19" s="1"/>
  <c r="H299" i="19"/>
  <c r="G299" i="19"/>
  <c r="I299" i="19" s="1"/>
  <c r="H295" i="19"/>
  <c r="G295" i="19"/>
  <c r="I295" i="19" s="1"/>
  <c r="H291" i="19"/>
  <c r="G291" i="19"/>
  <c r="I291" i="19" s="1"/>
  <c r="H287" i="19"/>
  <c r="G287" i="19"/>
  <c r="I287" i="19" s="1"/>
  <c r="H283" i="19"/>
  <c r="G283" i="19"/>
  <c r="I283" i="19" s="1"/>
  <c r="H279" i="19"/>
  <c r="G279" i="19"/>
  <c r="I279" i="19" s="1"/>
  <c r="H275" i="19"/>
  <c r="G275" i="19"/>
  <c r="I275" i="19" s="1"/>
  <c r="H271" i="19"/>
  <c r="G271" i="19"/>
  <c r="I271" i="19" s="1"/>
  <c r="H267" i="19"/>
  <c r="G267" i="19"/>
  <c r="I267" i="19" s="1"/>
  <c r="H263" i="19"/>
  <c r="G263" i="19"/>
  <c r="I263" i="19" s="1"/>
  <c r="H259" i="19"/>
  <c r="G259" i="19"/>
  <c r="I259" i="19" s="1"/>
  <c r="H255" i="19"/>
  <c r="G255" i="19"/>
  <c r="I255" i="19" s="1"/>
  <c r="H251" i="19"/>
  <c r="G251" i="19"/>
  <c r="I251" i="19" s="1"/>
  <c r="H247" i="19"/>
  <c r="G247" i="19"/>
  <c r="I247" i="19" s="1"/>
  <c r="H243" i="19"/>
  <c r="G243" i="19"/>
  <c r="I243" i="19" s="1"/>
  <c r="H239" i="19"/>
  <c r="G239" i="19"/>
  <c r="I239" i="19" s="1"/>
  <c r="H235" i="19"/>
  <c r="G235" i="19"/>
  <c r="I235" i="19" s="1"/>
  <c r="H231" i="19"/>
  <c r="G231" i="19"/>
  <c r="I231" i="19" s="1"/>
  <c r="H227" i="19"/>
  <c r="G227" i="19"/>
  <c r="I227" i="19" s="1"/>
  <c r="H223" i="19"/>
  <c r="G223" i="19"/>
  <c r="I223" i="19" s="1"/>
  <c r="H219" i="19"/>
  <c r="G219" i="19"/>
  <c r="I219" i="19" s="1"/>
  <c r="H215" i="19"/>
  <c r="G215" i="19"/>
  <c r="I215" i="19" s="1"/>
  <c r="H211" i="19"/>
  <c r="G211" i="19"/>
  <c r="I211" i="19" s="1"/>
  <c r="H207" i="19"/>
  <c r="G207" i="19"/>
  <c r="I207" i="19" s="1"/>
  <c r="H203" i="19"/>
  <c r="G203" i="19"/>
  <c r="I203" i="19" s="1"/>
  <c r="H153" i="19"/>
  <c r="I153" i="19"/>
  <c r="H141" i="19"/>
  <c r="I141" i="19"/>
  <c r="H132" i="19"/>
  <c r="I132" i="19"/>
  <c r="H122" i="19"/>
  <c r="I122" i="19"/>
  <c r="H112" i="19"/>
  <c r="I112" i="19"/>
  <c r="H104" i="19"/>
  <c r="I104" i="19"/>
  <c r="H97" i="19"/>
  <c r="I97" i="19"/>
  <c r="H90" i="19"/>
  <c r="I90" i="19"/>
  <c r="H80" i="19"/>
  <c r="I80" i="19"/>
  <c r="H73" i="19"/>
  <c r="I73" i="19"/>
  <c r="H66" i="19"/>
  <c r="I66" i="19"/>
  <c r="H59" i="19"/>
  <c r="I59" i="19"/>
  <c r="H43" i="19"/>
  <c r="I43" i="19"/>
  <c r="I31" i="19"/>
  <c r="I33" i="19" s="1"/>
  <c r="H31" i="19"/>
  <c r="H33" i="19" s="1"/>
  <c r="I24" i="19"/>
  <c r="H24" i="19"/>
  <c r="I23" i="19"/>
  <c r="H23" i="19"/>
  <c r="I22" i="19"/>
  <c r="H22" i="19"/>
  <c r="I21" i="19"/>
  <c r="H21" i="19"/>
  <c r="I19" i="19"/>
  <c r="H19" i="19"/>
  <c r="I18" i="19"/>
  <c r="H18" i="19"/>
  <c r="I17" i="19"/>
  <c r="H17" i="19"/>
  <c r="I16" i="19"/>
  <c r="H16" i="19"/>
  <c r="I15" i="19"/>
  <c r="H15" i="19"/>
  <c r="B5" i="19"/>
  <c r="B4" i="19"/>
  <c r="B3" i="19"/>
  <c r="H18" i="1"/>
  <c r="I18" i="1"/>
  <c r="H19" i="1"/>
  <c r="I19" i="1"/>
  <c r="I17" i="1"/>
  <c r="H17" i="1"/>
  <c r="H12" i="1"/>
  <c r="I12" i="1"/>
  <c r="H85" i="1"/>
  <c r="I85" i="1"/>
  <c r="I84" i="1"/>
  <c r="H84" i="1"/>
  <c r="I83" i="1"/>
  <c r="H83" i="1"/>
  <c r="I72" i="1"/>
  <c r="H72" i="1"/>
  <c r="I11" i="1"/>
  <c r="H11" i="1"/>
  <c r="H447" i="1"/>
  <c r="I447" i="1"/>
  <c r="H441" i="1"/>
  <c r="I441" i="1"/>
  <c r="H435" i="1"/>
  <c r="I435" i="1"/>
  <c r="H429" i="1"/>
  <c r="I429" i="1"/>
  <c r="I406" i="1"/>
  <c r="H406" i="1"/>
  <c r="I401" i="1"/>
  <c r="H401" i="1"/>
  <c r="I395" i="1"/>
  <c r="H395" i="1"/>
  <c r="I389" i="1"/>
  <c r="H389" i="1"/>
  <c r="H417" i="1"/>
  <c r="I417" i="1"/>
  <c r="H377" i="1"/>
  <c r="I377" i="1"/>
  <c r="H284" i="1"/>
  <c r="I284" i="1"/>
  <c r="H269" i="1"/>
  <c r="I269" i="1"/>
  <c r="H262" i="1"/>
  <c r="I262" i="1"/>
  <c r="H255" i="1"/>
  <c r="I255" i="1"/>
  <c r="I709" i="22" l="1"/>
  <c r="E22" i="23" s="1"/>
  <c r="H709" i="22"/>
  <c r="D22" i="23" s="1"/>
  <c r="H25" i="19"/>
  <c r="D14" i="20" s="1"/>
  <c r="H142" i="19"/>
  <c r="D17" i="20" s="1"/>
  <c r="I142" i="19"/>
  <c r="E17" i="20" s="1"/>
  <c r="I110" i="22"/>
  <c r="H448" i="1"/>
  <c r="D22" i="14" s="1"/>
  <c r="H679" i="22"/>
  <c r="D21" i="23" s="1"/>
  <c r="I679" i="22"/>
  <c r="E21" i="23" s="1"/>
  <c r="I643" i="22"/>
  <c r="E20" i="23" s="1"/>
  <c r="H643" i="22"/>
  <c r="D20" i="23" s="1"/>
  <c r="I721" i="22"/>
  <c r="E23" i="23" s="1"/>
  <c r="I448" i="1"/>
  <c r="E22" i="14" s="1"/>
  <c r="I107" i="22"/>
  <c r="I306" i="22"/>
  <c r="E17" i="23" s="1"/>
  <c r="H116" i="22"/>
  <c r="H318" i="22"/>
  <c r="D18" i="23" s="1"/>
  <c r="H13" i="22"/>
  <c r="D14" i="23" s="1"/>
  <c r="I109" i="22"/>
  <c r="I318" i="22"/>
  <c r="E18" i="23" s="1"/>
  <c r="H23" i="22"/>
  <c r="D15" i="23" s="1"/>
  <c r="H721" i="22"/>
  <c r="D23" i="23" s="1"/>
  <c r="H341" i="22"/>
  <c r="D19" i="23" s="1"/>
  <c r="I13" i="22"/>
  <c r="E14" i="23" s="1"/>
  <c r="I23" i="22"/>
  <c r="E15" i="23" s="1"/>
  <c r="H306" i="22"/>
  <c r="D17" i="23" s="1"/>
  <c r="I25" i="19"/>
  <c r="E14" i="20" s="1"/>
  <c r="D15" i="20"/>
  <c r="H154" i="19"/>
  <c r="D18" i="20" s="1"/>
  <c r="E15" i="20"/>
  <c r="H44" i="19"/>
  <c r="D16" i="20" s="1"/>
  <c r="I154" i="19"/>
  <c r="E18" i="20" s="1"/>
  <c r="I341" i="22"/>
  <c r="E19" i="23" s="1"/>
  <c r="I44" i="19"/>
  <c r="E16" i="20" s="1"/>
  <c r="I23" i="1"/>
  <c r="H23" i="1"/>
  <c r="I13" i="1"/>
  <c r="H13" i="1"/>
  <c r="H696" i="1"/>
  <c r="G696" i="1"/>
  <c r="I696" i="1" s="1"/>
  <c r="H691" i="1"/>
  <c r="G691" i="1"/>
  <c r="I691" i="1" s="1"/>
  <c r="H687" i="1"/>
  <c r="G687" i="1"/>
  <c r="I687" i="1" s="1"/>
  <c r="H683" i="1"/>
  <c r="G683" i="1"/>
  <c r="I683" i="1" s="1"/>
  <c r="H679" i="1"/>
  <c r="G679" i="1"/>
  <c r="I679" i="1" s="1"/>
  <c r="H674" i="1"/>
  <c r="G674" i="1"/>
  <c r="I674" i="1" s="1"/>
  <c r="H670" i="1"/>
  <c r="G670" i="1"/>
  <c r="I670" i="1" s="1"/>
  <c r="H412" i="1"/>
  <c r="H418" i="1" s="1"/>
  <c r="D21" i="14" s="1"/>
  <c r="I412" i="1"/>
  <c r="I418" i="1" s="1"/>
  <c r="E21" i="14" s="1"/>
  <c r="H666" i="1"/>
  <c r="G666" i="1"/>
  <c r="I666" i="1" s="1"/>
  <c r="H662" i="1"/>
  <c r="G662" i="1"/>
  <c r="I662" i="1" s="1"/>
  <c r="H658" i="1"/>
  <c r="G658" i="1"/>
  <c r="I658" i="1" s="1"/>
  <c r="H652" i="1"/>
  <c r="G652" i="1"/>
  <c r="I652" i="1" s="1"/>
  <c r="H648" i="1"/>
  <c r="G648" i="1"/>
  <c r="I648" i="1" s="1"/>
  <c r="H644" i="1"/>
  <c r="G644" i="1"/>
  <c r="I644" i="1" s="1"/>
  <c r="H640" i="1"/>
  <c r="G640" i="1"/>
  <c r="I640" i="1" s="1"/>
  <c r="H636" i="1"/>
  <c r="G636" i="1"/>
  <c r="I636" i="1" s="1"/>
  <c r="H632" i="1"/>
  <c r="G632" i="1"/>
  <c r="I632" i="1" s="1"/>
  <c r="H628" i="1"/>
  <c r="G628" i="1"/>
  <c r="I628" i="1" s="1"/>
  <c r="H624" i="1"/>
  <c r="G624" i="1"/>
  <c r="I624" i="1" s="1"/>
  <c r="H620" i="1"/>
  <c r="G620" i="1"/>
  <c r="I620" i="1" s="1"/>
  <c r="H616" i="1"/>
  <c r="G616" i="1"/>
  <c r="I616" i="1" s="1"/>
  <c r="H612" i="1"/>
  <c r="G612" i="1"/>
  <c r="I612" i="1" s="1"/>
  <c r="H608" i="1"/>
  <c r="G608" i="1"/>
  <c r="I608" i="1" s="1"/>
  <c r="H604" i="1"/>
  <c r="G604" i="1"/>
  <c r="I604" i="1" s="1"/>
  <c r="H600" i="1"/>
  <c r="G600" i="1"/>
  <c r="I600" i="1" s="1"/>
  <c r="H596" i="1"/>
  <c r="G596" i="1"/>
  <c r="I596" i="1" s="1"/>
  <c r="H371" i="1"/>
  <c r="I371" i="1"/>
  <c r="H592" i="1"/>
  <c r="G592" i="1"/>
  <c r="I592" i="1" s="1"/>
  <c r="H588" i="1"/>
  <c r="G588" i="1"/>
  <c r="I588" i="1" s="1"/>
  <c r="H584" i="1"/>
  <c r="G584" i="1"/>
  <c r="I584" i="1" s="1"/>
  <c r="H580" i="1"/>
  <c r="G580" i="1"/>
  <c r="I580" i="1" s="1"/>
  <c r="H576" i="1"/>
  <c r="G576" i="1"/>
  <c r="I576" i="1" s="1"/>
  <c r="H572" i="1"/>
  <c r="G572" i="1"/>
  <c r="I572" i="1" s="1"/>
  <c r="H568" i="1"/>
  <c r="G568" i="1"/>
  <c r="I568" i="1" s="1"/>
  <c r="H564" i="1"/>
  <c r="G564" i="1"/>
  <c r="I564" i="1" s="1"/>
  <c r="H560" i="1"/>
  <c r="G560" i="1"/>
  <c r="I560" i="1" s="1"/>
  <c r="H556" i="1"/>
  <c r="G556" i="1"/>
  <c r="I556" i="1" s="1"/>
  <c r="H552" i="1"/>
  <c r="G552" i="1"/>
  <c r="I552" i="1" s="1"/>
  <c r="H548" i="1"/>
  <c r="G548" i="1"/>
  <c r="I548" i="1" s="1"/>
  <c r="H544" i="1"/>
  <c r="G544" i="1"/>
  <c r="I544" i="1" s="1"/>
  <c r="H540" i="1"/>
  <c r="G540" i="1"/>
  <c r="I540" i="1" s="1"/>
  <c r="H536" i="1"/>
  <c r="G536" i="1"/>
  <c r="I536" i="1" s="1"/>
  <c r="H532" i="1"/>
  <c r="G532" i="1"/>
  <c r="I532" i="1" s="1"/>
  <c r="H528" i="1"/>
  <c r="G528" i="1"/>
  <c r="I528" i="1" s="1"/>
  <c r="H524" i="1"/>
  <c r="G524" i="1"/>
  <c r="I524" i="1" s="1"/>
  <c r="H520" i="1"/>
  <c r="G520" i="1"/>
  <c r="I520" i="1" s="1"/>
  <c r="H516" i="1"/>
  <c r="G516" i="1"/>
  <c r="I516" i="1" s="1"/>
  <c r="H364" i="1"/>
  <c r="I364" i="1"/>
  <c r="H358" i="1"/>
  <c r="I358" i="1"/>
  <c r="H352" i="1"/>
  <c r="I352" i="1"/>
  <c r="H345" i="1"/>
  <c r="I345" i="1"/>
  <c r="H337" i="1"/>
  <c r="I337" i="1"/>
  <c r="H329" i="1"/>
  <c r="I329" i="1"/>
  <c r="H321" i="1"/>
  <c r="I321" i="1"/>
  <c r="H314" i="1"/>
  <c r="I314" i="1"/>
  <c r="H307" i="1"/>
  <c r="I307" i="1"/>
  <c r="H299" i="1"/>
  <c r="I299" i="1"/>
  <c r="H291" i="1"/>
  <c r="I291" i="1"/>
  <c r="H277" i="1"/>
  <c r="I277" i="1"/>
  <c r="H512" i="1"/>
  <c r="G512" i="1"/>
  <c r="I512" i="1" s="1"/>
  <c r="H508" i="1"/>
  <c r="G508" i="1"/>
  <c r="I508" i="1" s="1"/>
  <c r="H504" i="1"/>
  <c r="G504" i="1"/>
  <c r="I504" i="1" s="1"/>
  <c r="H500" i="1"/>
  <c r="G500" i="1"/>
  <c r="I500" i="1" s="1"/>
  <c r="H496" i="1"/>
  <c r="G496" i="1"/>
  <c r="I496" i="1" s="1"/>
  <c r="H492" i="1"/>
  <c r="G492" i="1"/>
  <c r="I492" i="1" s="1"/>
  <c r="H248" i="1"/>
  <c r="I248" i="1"/>
  <c r="H127" i="22" l="1"/>
  <c r="D16" i="23" s="1"/>
  <c r="D24" i="23" s="1"/>
  <c r="D19" i="20"/>
  <c r="E19" i="20"/>
  <c r="I127" i="22"/>
  <c r="E16" i="23" s="1"/>
  <c r="E24" i="23" s="1"/>
  <c r="H378" i="1"/>
  <c r="D20" i="14" s="1"/>
  <c r="I378" i="1"/>
  <c r="E20" i="14" s="1"/>
  <c r="D14" i="14"/>
  <c r="E14" i="14"/>
  <c r="H235" i="1"/>
  <c r="I235" i="1"/>
  <c r="H231" i="1"/>
  <c r="I231" i="1"/>
  <c r="H227" i="1"/>
  <c r="I227" i="1"/>
  <c r="I190" i="1"/>
  <c r="H190" i="1"/>
  <c r="I184" i="1"/>
  <c r="H184" i="1"/>
  <c r="I178" i="1"/>
  <c r="H178" i="1"/>
  <c r="I172" i="1"/>
  <c r="H172" i="1"/>
  <c r="I165" i="1" l="1"/>
  <c r="H165" i="1"/>
  <c r="I159" i="1"/>
  <c r="H159" i="1"/>
  <c r="I153" i="1"/>
  <c r="H153" i="1"/>
  <c r="I147" i="1"/>
  <c r="H147" i="1"/>
  <c r="H223" i="1"/>
  <c r="I223" i="1"/>
  <c r="H219" i="1"/>
  <c r="I219" i="1"/>
  <c r="H215" i="1"/>
  <c r="I215" i="1"/>
  <c r="I211" i="1"/>
  <c r="H211" i="1"/>
  <c r="H236" i="1" l="1"/>
  <c r="D19" i="14" s="1"/>
  <c r="I236" i="1"/>
  <c r="E19" i="14" s="1"/>
  <c r="B4" i="1"/>
  <c r="B3" i="1"/>
  <c r="I78" i="1"/>
  <c r="H78" i="1"/>
  <c r="I81" i="1" l="1"/>
  <c r="H81" i="1"/>
  <c r="I80" i="1"/>
  <c r="H80" i="1"/>
  <c r="I77" i="1"/>
  <c r="H77" i="1"/>
  <c r="I76" i="1"/>
  <c r="H76" i="1"/>
  <c r="I198" i="1"/>
  <c r="H198" i="1"/>
  <c r="I199" i="1"/>
  <c r="H199" i="1"/>
  <c r="I65" i="1"/>
  <c r="H65" i="1"/>
  <c r="I64" i="1"/>
  <c r="H64" i="1"/>
  <c r="I74" i="1"/>
  <c r="H74" i="1"/>
  <c r="I70" i="1"/>
  <c r="H70" i="1"/>
  <c r="I68" i="1"/>
  <c r="H68" i="1"/>
  <c r="I61" i="1"/>
  <c r="H61" i="1"/>
  <c r="I58" i="1"/>
  <c r="H58" i="1"/>
  <c r="I55" i="1"/>
  <c r="H55" i="1"/>
  <c r="I49" i="1"/>
  <c r="H49" i="1"/>
  <c r="I43" i="1"/>
  <c r="H43" i="1"/>
  <c r="B8" i="14"/>
  <c r="I141" i="1" l="1"/>
  <c r="H141" i="1"/>
  <c r="I135" i="1"/>
  <c r="H135" i="1"/>
  <c r="I129" i="1"/>
  <c r="H129" i="1"/>
  <c r="I123" i="1"/>
  <c r="H123" i="1"/>
  <c r="I117" i="1"/>
  <c r="H117" i="1"/>
  <c r="I111" i="1"/>
  <c r="H111" i="1"/>
  <c r="I105" i="1"/>
  <c r="H105" i="1"/>
  <c r="I99" i="1"/>
  <c r="H99" i="1"/>
  <c r="B6" i="1"/>
  <c r="B5" i="1"/>
  <c r="I191" i="1" l="1"/>
  <c r="E17" i="14" s="1"/>
  <c r="H191" i="1"/>
  <c r="D17" i="14" s="1"/>
  <c r="I37" i="1"/>
  <c r="I86" i="1" s="1"/>
  <c r="H37" i="1"/>
  <c r="H86" i="1" s="1"/>
  <c r="B7" i="14" l="1"/>
  <c r="B6" i="14"/>
  <c r="D16" i="14" l="1"/>
  <c r="E16" i="14"/>
  <c r="I197" i="1" l="1"/>
  <c r="I201" i="1" s="1"/>
  <c r="E18" i="14" s="1"/>
  <c r="H197" i="1"/>
  <c r="H201" i="1" s="1"/>
  <c r="D18" i="14" s="1"/>
  <c r="D15" i="14" l="1"/>
  <c r="E15" i="14"/>
  <c r="D20" i="20" l="1"/>
  <c r="D25" i="23"/>
  <c r="E23" i="14"/>
  <c r="D23" i="14"/>
  <c r="D21" i="20" l="1"/>
  <c r="D22" i="20" s="1"/>
  <c r="D26" i="23"/>
  <c r="D27" i="23" s="1"/>
  <c r="D24" i="14"/>
  <c r="D25" i="14" s="1"/>
  <c r="D26" i="14" s="1"/>
</calcChain>
</file>

<file path=xl/sharedStrings.xml><?xml version="1.0" encoding="utf-8"?>
<sst xmlns="http://schemas.openxmlformats.org/spreadsheetml/2006/main" count="2204" uniqueCount="802">
  <si>
    <t>TÉTELES TERVEZŐI KÖLTSÉGVETÉS</t>
  </si>
  <si>
    <t>Ssz.</t>
  </si>
  <si>
    <t xml:space="preserve">db     </t>
  </si>
  <si>
    <t xml:space="preserve">Készül : </t>
  </si>
  <si>
    <t>db</t>
  </si>
  <si>
    <t>fm</t>
  </si>
  <si>
    <t>Tétel szövege</t>
  </si>
  <si>
    <t>Menny.</t>
  </si>
  <si>
    <t>Egység</t>
  </si>
  <si>
    <t>Anyag egységár</t>
  </si>
  <si>
    <t>Díj egységre</t>
  </si>
  <si>
    <t>Anyag összesen</t>
  </si>
  <si>
    <t>Díj    összesen</t>
  </si>
  <si>
    <t>m2</t>
  </si>
  <si>
    <t>KÉSZÜLT :</t>
  </si>
  <si>
    <t>Munkanem megnevezése</t>
  </si>
  <si>
    <t>Anyag összege</t>
  </si>
  <si>
    <t>Díj összege</t>
  </si>
  <si>
    <t>Felületképzés</t>
  </si>
  <si>
    <t>Nettó anyag és díj összesen :</t>
  </si>
  <si>
    <t>Nettó anyag + díj összesen :</t>
  </si>
  <si>
    <t>ÁFA 27 %</t>
  </si>
  <si>
    <t>Bruttó anyag + díj összesen :</t>
  </si>
  <si>
    <t>Ssz</t>
  </si>
  <si>
    <t>MUNKANEM összesen :</t>
  </si>
  <si>
    <t>AZ EGYSÉGÁR TARTALMAZZA AZ ELHELYEZÉSHEZ SZÜKSÉGES SEGÉDSZERKEZETEK ÁRÁT IS !</t>
  </si>
  <si>
    <t>A BELSŐ AJTÓK CSAK A MEGRENDELŐNEK ÉS A TERVEZŐNEK  BEMUTATOTT MINTA ALAPJÁN ÉPÍTHETŐK BE !</t>
  </si>
  <si>
    <t>AZ EGYSÉGÁR TARTALMAZZA AZ ELHELYEZÉSHEZ SZÜKSÉGES SEGÉDSZERKEZETEK, KÖTŐELEMEK, A TAKARÁS, TÖMÍTÉS ÁRÁT IS !</t>
  </si>
  <si>
    <t>A LAKATOS SZERKEZETEK EGYSÉGÁRÁBA BELEÉRTENDŐ A VÉGLEGES FELÜLETKEZELÉS IS !</t>
  </si>
  <si>
    <t>AZ ASZTALOS ÉS A LAKATOS MUNKÁK FELÜLETKÉZÉSE AZ ADOTT MUNKANEMNNÉL SZEREPEL !</t>
  </si>
  <si>
    <t>KÖLTSÉGVETÉS MUNKANEM ÖSSZESÍTŐ</t>
  </si>
  <si>
    <t>A BURKOLÓ ANYAGOK  CSAK BEMUTATOTT MINTA ALAPJÁN ÉPÍTHETŐK BE !</t>
  </si>
  <si>
    <t>A MUNKANEM ÁRKÉPZÉSE TARTALMAZZA AZ ELHELYEZÉSHEZ SZÜKSÉGES SEGÉDSZERKEZETEK / ALAPOZÁS, KIEGYENLÍTÉS, RAGASZTÓK, FUGÁK / , TÖMÍTÉSEK, ÉLVÉDŐK STB.  ÁRÁT IS !</t>
  </si>
  <si>
    <t xml:space="preserve">BURKOLÁS BELSŐ TÉRBEN </t>
  </si>
  <si>
    <t>FELÜLETKÉPZÉS</t>
  </si>
  <si>
    <t>1.1</t>
  </si>
  <si>
    <t xml:space="preserve">Készül: </t>
  </si>
  <si>
    <t>Névleges mérete: 100 / 212,5  cm</t>
  </si>
  <si>
    <t>Szerelt gipszkarton álmennyezet fém vázszerkezetre, választható ( rugós ) függesztéssel, csavarfejek és illesztések alapglettelve (Q2 minőségben),  1 rtg. 12,5 mm vtg. gipszkarton borítással, a szükséges helyeken revíziós nyílásokkal, valamint a gépészeti berendezések és a lámpahelyek kivágásával.</t>
  </si>
  <si>
    <t>ÁLMENNYEZETEK ÉPÍTÉSZETI TERVEK SZERINT</t>
  </si>
  <si>
    <t xml:space="preserve">A MUNKANEM EGYÜTT KEZELENDŐ A KONSZIGNÁCIÓVAL  ! </t>
  </si>
  <si>
    <t>KÉSZÜLT A 2112 VERESEGYHÁZ, FŐ ÚT 117-125 HRSZ: 58 SZÁM ALATT LÉTESÍTENDŐ</t>
  </si>
  <si>
    <t>BUDAPEST, 2017. SZEPTEMBER 15.</t>
  </si>
  <si>
    <t>BELSŐÉPÍTÉSZETI  TENDERDOKUMENTÁCIÓJÁHOZ</t>
  </si>
  <si>
    <t>VERESEGYHÁZI KATOLIKUS GIMNÁZIUM</t>
  </si>
  <si>
    <t>MEGBÍZÓ :</t>
  </si>
  <si>
    <t>2600 VÁC, MIGAZZI KRISTÓF TÉR 1.</t>
  </si>
  <si>
    <t>TERVEZŐ :</t>
  </si>
  <si>
    <t>TÉRLABOR KFT</t>
  </si>
  <si>
    <t>1116 BUDAPEST, HUNYADI M. ÚT 32 2/2.</t>
  </si>
  <si>
    <t>EGYHÁZMEGYEI KATOLIKUS ISKOLÁK FŐHATÓSÁGA</t>
  </si>
  <si>
    <t>Nyitása: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</si>
  <si>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B-101</t>
    </r>
  </si>
  <si>
    <t>Névleges mérete: 75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</si>
  <si>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B-102</t>
    </r>
  </si>
  <si>
    <r>
      <t xml:space="preserve">Konszignációs jele: </t>
    </r>
    <r>
      <rPr>
        <b/>
        <sz val="10"/>
        <rFont val="Times New Roman"/>
        <family val="1"/>
        <charset val="238"/>
      </rPr>
      <t>B-103</t>
    </r>
  </si>
  <si>
    <t>Fő jellemzők : tok RAL 7035 színű acél saroktok, ajtólap tömör faforgácsbetétes, törtfehér színű HPL bevonattal, Dorma sines kitámasztható ajtócsukó.</t>
  </si>
  <si>
    <r>
      <t xml:space="preserve">Konszignációs jele: </t>
    </r>
    <r>
      <rPr>
        <b/>
        <sz val="10"/>
        <rFont val="Times New Roman"/>
        <family val="1"/>
        <charset val="238"/>
      </rPr>
      <t>B-301</t>
    </r>
  </si>
  <si>
    <r>
      <t xml:space="preserve">Konszignációs jele: </t>
    </r>
    <r>
      <rPr>
        <b/>
        <sz val="10"/>
        <rFont val="Times New Roman"/>
        <family val="1"/>
        <charset val="238"/>
      </rPr>
      <t>B-302</t>
    </r>
  </si>
  <si>
    <r>
      <t xml:space="preserve">Konszignációs jele: </t>
    </r>
    <r>
      <rPr>
        <b/>
        <sz val="10"/>
        <rFont val="Times New Roman"/>
        <family val="1"/>
        <charset val="238"/>
      </rPr>
      <t>B-303</t>
    </r>
  </si>
  <si>
    <r>
      <t xml:space="preserve">Konszignációs jele: </t>
    </r>
    <r>
      <rPr>
        <b/>
        <sz val="10"/>
        <rFont val="Times New Roman"/>
        <family val="1"/>
        <charset val="238"/>
      </rPr>
      <t>B-304</t>
    </r>
  </si>
  <si>
    <r>
      <t xml:space="preserve">Konszignációs jele: </t>
    </r>
    <r>
      <rPr>
        <b/>
        <sz val="10"/>
        <rFont val="Times New Roman"/>
        <family val="1"/>
        <charset val="238"/>
      </rPr>
      <t>B-305</t>
    </r>
  </si>
  <si>
    <r>
      <t xml:space="preserve">Konszignációs jele: </t>
    </r>
    <r>
      <rPr>
        <b/>
        <sz val="10"/>
        <rFont val="Times New Roman"/>
        <family val="1"/>
        <charset val="238"/>
      </rPr>
      <t>B-306</t>
    </r>
  </si>
  <si>
    <r>
      <t xml:space="preserve">Konszignációs jele: </t>
    </r>
    <r>
      <rPr>
        <b/>
        <sz val="10"/>
        <rFont val="Times New Roman"/>
        <family val="1"/>
        <charset val="238"/>
      </rPr>
      <t>B-307</t>
    </r>
  </si>
  <si>
    <r>
      <t xml:space="preserve">Konszignációs jele: </t>
    </r>
    <r>
      <rPr>
        <b/>
        <sz val="10"/>
        <rFont val="Times New Roman"/>
        <family val="1"/>
        <charset val="238"/>
      </rPr>
      <t>B-308</t>
    </r>
  </si>
  <si>
    <t>Öntött betonpadló burkolat készítése ( 2-es típus )</t>
  </si>
  <si>
    <t>aljzatelőkészítés: Duroprimer 2 rétegben</t>
  </si>
  <si>
    <t>padlóhabarcs: Doroflow 6-10 mm vastagságban</t>
  </si>
  <si>
    <t>felületvédelem: Durocuring ideiglenes párazárás</t>
  </si>
  <si>
    <t>felületképzés: Harmony Vernis Prémium 2K rugalmas, kopásálló lakk</t>
  </si>
  <si>
    <t>Készül : ( aula, folyosók, étterem, lépcsőelőtér )</t>
  </si>
  <si>
    <t>Öntött betonpadló burkolat készítése ( 3-as típus )</t>
  </si>
  <si>
    <t>önterülő aljzatkiegyenlítés szükséges, nagyobb felületnél üvegszövet hálóval az első rétegben</t>
  </si>
  <si>
    <t>alapozás: Harmony Prim, 1-2 rétegben</t>
  </si>
  <si>
    <t>padlóhabarcs: Harmony Glettbeton 2 komponensű habarcs, 2 rétegben, 2 mm vastagságban</t>
  </si>
  <si>
    <t>csiszolás</t>
  </si>
  <si>
    <t>pórustömítés: Harmony Pórustömító 1 rétegben</t>
  </si>
  <si>
    <t>felületképzés: Harmony Vernish Prémium 2K poliuretán lakk, 2 rétegben</t>
  </si>
  <si>
    <t>Készül : ( rajzterem )</t>
  </si>
  <si>
    <t>Öntött betonpadló burkolat készítése ( 4-e típus )</t>
  </si>
  <si>
    <t>felületképzés: Durosmart Floor Protect S egykomponensű hibrid silan polimer lakk, fényes hatású, csúszásmentes bevonat, sav-, olaj és lúgálló, 2 rétegben</t>
  </si>
  <si>
    <t>Készül : ( kémiai labor )</t>
  </si>
  <si>
    <t xml:space="preserve">Ajánlott típusa ( vagy vele műszakilag egyenérkékű ): FORBO MARMOLEUM REAL/FRESCO/VIVACE, 2,5 mm vtg., amely áll : </t>
  </si>
  <si>
    <t>aljzatkiegyenlítés (pl. Forbo 044 alapozó, Forbo 975 aljzatkiegyenlítő)</t>
  </si>
  <si>
    <t>linóleum, felületfolytonosan hegesztve, ragasztva (Forbo 610)</t>
  </si>
  <si>
    <t>Javasolt színek: Fresco 3882 relaxing lagoon, Real 3238 laguna, Fresco 3828 blue heaven</t>
  </si>
  <si>
    <t>Készül : ( általános tantermek )</t>
  </si>
  <si>
    <t>Linóleum padlóburkolat, egyszínű, ( 2. típus)</t>
  </si>
  <si>
    <t>Linóleum padlóburkolat, egyszínű, ( 1. típus)</t>
  </si>
  <si>
    <t xml:space="preserve">Ajánlott típusa ( vagy vele műszakilag egyenérkékű ): FORBO MARMOLEUM STRIATO COLOUR, 2,5 mm vtg., amely áll : </t>
  </si>
  <si>
    <t>Javasolt színek: 5221 colour stream, 5241, sunshine yellow, 5242 red roses, 5243 peacock blue</t>
  </si>
  <si>
    <t>Linóleum padlóburkolat, egyszínű, ( 3. típus)</t>
  </si>
  <si>
    <t>A terem padlóburkolata egyszerű, de egyedi minta alapján több szín felhasználásával készül. Javasolt színek: Fresco 3882 relaxing lagoon, Real 3238 laguna, Fresco 3828 blue heaven</t>
  </si>
  <si>
    <t>aljzatkiegyenlítés</t>
  </si>
  <si>
    <t>PADLÓBURKOLATOK</t>
  </si>
  <si>
    <t>Csúszásmentes greslap padlóburkolat ragasztva, fugázva ( 1. típus )</t>
  </si>
  <si>
    <t>Készül : vízesblokkok</t>
  </si>
  <si>
    <t>Csúszásmentes greslap padlóburkolat ragasztva, fugázva ( 2. típus )</t>
  </si>
  <si>
    <t>Készül : konyha, raktárak, alárendelt helyek</t>
  </si>
  <si>
    <t>LÁBAZATOK</t>
  </si>
  <si>
    <t>Készül : linóleum burkolatos helyiségekben</t>
  </si>
  <si>
    <t>Készül : betonpadlós helyiségekben, lépcsőházakban</t>
  </si>
  <si>
    <t>I.</t>
  </si>
  <si>
    <t>II.</t>
  </si>
  <si>
    <t>III.</t>
  </si>
  <si>
    <t>Készül : ( járólap )</t>
  </si>
  <si>
    <t>Készül : ( homloklap )</t>
  </si>
  <si>
    <t>Belső festéseknél felület előkészítése, részmunkák; glettelés, műanyag kötőanyagú glettel (simítótapasszal), vakolt  vagy gipszkarton felületen</t>
  </si>
  <si>
    <t>A MUNKANEM EGYÜTT KEZELENDŐ A SPECIFIKÁCIÓVAL ÉS AZ IDEVONATKOZÓ TERVEKKEL !</t>
  </si>
  <si>
    <t>IV.</t>
  </si>
  <si>
    <t>V.</t>
  </si>
  <si>
    <t>Akusztikus, szerelt gipszkarton álmennyezet készítése, fém vázszerkezetre, csavarfejek és illesztések glettelve (Q2 minőségben), Típusa : Rigitone Actív Air 15/30. Étteremben.</t>
  </si>
  <si>
    <t xml:space="preserve">Ajánlott típusa ( vagy vele műszakilag egyenérkékű ): DUROSTONE, DUROCOLOR TERAZZO, terrazzo 2 cm-es összvastagsággal. Felületkeményítő premix, pigmentált, speciális színes szemcsékkel dúsított, szárazhabarcsból, a belépő felületének első 5 cm-es sávja eltérő színezéssel, csúszásmentesített felületképzéssel, kopásállóság: A6, szemcseméret: 0-5 mm, rétegvastagság 6-15 mm.
</t>
  </si>
  <si>
    <t>Diszperziós festés műanyag bázisú vizes-diszperziós festékke, három rétegben, sima felületen. ( 10c )                      Ajánlott típusa : STOColor Climasan vagy vele azonos minőségű belsőtéri szaglebontó falfesték, törtfehér fehér színben.</t>
  </si>
  <si>
    <t xml:space="preserve">Diszperziós festés műanyag bázisú vizes-diszperziós festékke, három rétegben, sima felületen. ( 10a ).                     Ajánlott típusa : STOcolor In vagy vele azonos minőségű belsőtéri falfesték, törtfehér színben. </t>
  </si>
  <si>
    <t>Mosható falfestés glettelt felületen, három rétegben, sima felületen. ( 10b ).                                                                        Ajánlott típusa :  STOcolor Opticryl Satinmatt vagy vele azonos minőségű belsőtéri falfesték, törtfehér fehér színben.</t>
  </si>
  <si>
    <t>Egyedi kivitelű lépcsőkorlát  legyártása és elhelyezése ( ferde szakasz )</t>
  </si>
  <si>
    <t>Egyedi kivitelű lépcsőkorlát  legyártása és elhelyezése ( egyenes szakasz )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</si>
  <si>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</si>
  <si>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ívvel.</t>
  </si>
  <si>
    <t>Kialakítása : konszignáció szerint.                                                Fő anyag jellemzők : átmérő 50 mm-es és átmétő 20 mm-es szálcsiszolt rozsdamentes acél, átmérő 50 mm-es lakkozott keményfa fogódzóval. Mérete :  60 / 100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</si>
  <si>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</si>
  <si>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</si>
  <si>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</si>
  <si>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</si>
  <si>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BL-02b</t>
    </r>
  </si>
  <si>
    <t>Egyedi kivitelű korlát legyártása és elhelyezése ( a lépcsőházi ablakfülkében   )</t>
  </si>
  <si>
    <t>Egyedi kivitelű pad vázszerkezet legyártása és elhelyezése ( lépcsőházban 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</si>
  <si>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BL-04</t>
    </r>
  </si>
  <si>
    <t>Kialakítása : konszignáció szerint.                                                Fő anyag jellemzők : 40.40.3 és 20.20.3-es zártszelvény hegesztett vázszerkezet, végleges felületképzéssel. A BC-01 műkő elemmel összeépítendő. Befoglaló mérete :  sz=20-38 cm; m=50  cm, H=397,5 cm</t>
  </si>
  <si>
    <t>Kialakítása : konszignáció szerint.                                                Fő anyag jellemzők :  átmérő 30.3 mm-es és átmérő 20 mm-es köracél, végleges festett felületképzéssel. Befoglaló mérete :  sz=40 cm; H=237,5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</si>
  <si>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</si>
  <si>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BL-07</t>
    </r>
  </si>
  <si>
    <t>Belső látszó faszerkezetek felületképzése. Ajánlott típus a: Polylack Wood Bianco Aqua vizes bázisú égéskésleltető festék.                                                                     Aulában, kápolnában, 1. emeleti 2.12 jelű tanteremben. ÉPÍTÉSZETI KÖLTSÉGVETÉSBEN SZEREPEL.</t>
  </si>
  <si>
    <r>
      <t xml:space="preserve">Konszignációs jele: </t>
    </r>
    <r>
      <rPr>
        <b/>
        <sz val="10"/>
        <rFont val="Times New Roman"/>
        <family val="1"/>
        <charset val="238"/>
      </rPr>
      <t>B-309</t>
    </r>
  </si>
  <si>
    <r>
      <t xml:space="preserve">Konszignációs jele: </t>
    </r>
    <r>
      <rPr>
        <b/>
        <sz val="10"/>
        <rFont val="Times New Roman"/>
        <family val="1"/>
        <charset val="238"/>
      </rPr>
      <t>B-310</t>
    </r>
  </si>
  <si>
    <r>
      <t xml:space="preserve">Konszignációs jele: </t>
    </r>
    <r>
      <rPr>
        <b/>
        <sz val="10"/>
        <rFont val="Times New Roman"/>
        <family val="1"/>
        <charset val="238"/>
      </rPr>
      <t>B-311</t>
    </r>
  </si>
  <si>
    <r>
      <t xml:space="preserve">Konszignációs jele: </t>
    </r>
    <r>
      <rPr>
        <b/>
        <sz val="10"/>
        <rFont val="Times New Roman"/>
        <family val="1"/>
        <charset val="238"/>
      </rPr>
      <t>B-312</t>
    </r>
  </si>
  <si>
    <r>
      <t xml:space="preserve">Konszignációs jele: </t>
    </r>
    <r>
      <rPr>
        <b/>
        <sz val="10"/>
        <rFont val="Times New Roman"/>
        <family val="1"/>
        <charset val="238"/>
      </rPr>
      <t>B-313</t>
    </r>
  </si>
  <si>
    <r>
      <t xml:space="preserve">Konszignációs jele: </t>
    </r>
    <r>
      <rPr>
        <b/>
        <sz val="10"/>
        <rFont val="Times New Roman"/>
        <family val="1"/>
        <charset val="238"/>
      </rPr>
      <t>B-314</t>
    </r>
  </si>
  <si>
    <r>
      <t xml:space="preserve">Konszignációs jele: </t>
    </r>
    <r>
      <rPr>
        <b/>
        <sz val="10"/>
        <rFont val="Times New Roman"/>
        <family val="1"/>
        <charset val="238"/>
      </rPr>
      <t>B-315</t>
    </r>
  </si>
  <si>
    <r>
      <t xml:space="preserve">Konszignációs jele: </t>
    </r>
    <r>
      <rPr>
        <b/>
        <sz val="10"/>
        <rFont val="Times New Roman"/>
        <family val="1"/>
        <charset val="238"/>
      </rPr>
      <t>B-316</t>
    </r>
  </si>
  <si>
    <r>
      <t xml:space="preserve">Konszignációs jele: </t>
    </r>
    <r>
      <rPr>
        <b/>
        <sz val="10"/>
        <rFont val="Times New Roman"/>
        <family val="1"/>
        <charset val="238"/>
      </rPr>
      <t>B-317</t>
    </r>
  </si>
  <si>
    <r>
      <t xml:space="preserve">Konszignációs jele: </t>
    </r>
    <r>
      <rPr>
        <b/>
        <sz val="10"/>
        <rFont val="Times New Roman"/>
        <family val="1"/>
        <charset val="238"/>
      </rPr>
      <t>B-318</t>
    </r>
  </si>
  <si>
    <r>
      <t xml:space="preserve">Konszignációs jele: </t>
    </r>
    <r>
      <rPr>
        <b/>
        <sz val="10"/>
        <rFont val="Times New Roman"/>
        <family val="1"/>
        <charset val="238"/>
      </rPr>
      <t>B-319</t>
    </r>
  </si>
  <si>
    <t>Nyitása: kétszárnyú, asszimetrikusan  nyíló</t>
  </si>
  <si>
    <t>Névleges mérete: 180 / 270  cm</t>
  </si>
  <si>
    <r>
      <t xml:space="preserve">Konszignációs jele: </t>
    </r>
    <r>
      <rPr>
        <b/>
        <sz val="10"/>
        <rFont val="Times New Roman"/>
        <family val="1"/>
        <charset val="238"/>
      </rPr>
      <t>B-401</t>
    </r>
  </si>
  <si>
    <t>Névleges mérete: 150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</si>
  <si>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B-402</t>
    </r>
  </si>
  <si>
    <t>Nyitása: kétszárnyú, középen nyíló</t>
  </si>
  <si>
    <t>Névleges mérete: 140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</si>
  <si>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B-403</t>
    </r>
  </si>
  <si>
    <t>Névleges mérete: 160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</si>
  <si>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B-405</t>
    </r>
  </si>
  <si>
    <r>
      <t xml:space="preserve">Konszignációs jele: </t>
    </r>
    <r>
      <rPr>
        <b/>
        <sz val="10"/>
        <rFont val="Times New Roman"/>
        <family val="1"/>
        <charset val="238"/>
      </rPr>
      <t>B-406</t>
    </r>
  </si>
  <si>
    <t>Névleges mérete: 175 / 270 cm</t>
  </si>
  <si>
    <t>Fő jellemzők : tok RAL 7035 színű átfogó acéltok, ajtólap furatolt faforgácslap betétes, törtfehér színű HPL bevonattal.</t>
  </si>
  <si>
    <t>Fő jellemzők : tok RAL 7035 színű átfogó acéltok, ajtólap furatolt faforgácslap betétes, törtfehér színű HPL bevonattal, a közlekedő felé dekorációs betéttel, Dorma sines kitámasztható ajtócsukó.</t>
  </si>
  <si>
    <t>Fő jellemzők : tok RAL 7035 színű acél saroktok, ajtólap furatolt faforgácslap betétes, törtfehér színű HPL bevonattal, max. 2 cm magas küszöbbel.</t>
  </si>
  <si>
    <t>Fő jellemzők : tok RAL 7035 színű acél saroktok, ajtólap furatolt faforgács betétes, fehérített tölgy színű HPL bevonattal.</t>
  </si>
  <si>
    <t>Fő jellemzők : tok RAL 7035 színű  acél saroktok, ajtólap furatolt faforgács betétes, törtfehér színű HPL bevonattal.</t>
  </si>
  <si>
    <t>Fő jellemzők : tok RAL 7035 színű  átfogó acéltok, ajtólap furatolt faforgács betétes, törtfehér színű HPL bevonattal, átm. 45 cm-es kör alakú, fix,  biztonsági üvegezésű betéttel.</t>
  </si>
  <si>
    <r>
      <t xml:space="preserve">Konszignációs jele: </t>
    </r>
    <r>
      <rPr>
        <b/>
        <sz val="10"/>
        <rFont val="Times New Roman"/>
        <family val="1"/>
        <charset val="238"/>
      </rPr>
      <t>B-408, 409</t>
    </r>
  </si>
  <si>
    <t>Nyitása: ( ajtó )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</si>
  <si>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B-501</t>
    </r>
  </si>
  <si>
    <r>
      <t xml:space="preserve">Konszignációs jele: </t>
    </r>
    <r>
      <rPr>
        <b/>
        <sz val="10"/>
        <rFont val="Times New Roman"/>
        <family val="1"/>
        <charset val="238"/>
      </rPr>
      <t>B-502</t>
    </r>
  </si>
  <si>
    <t>Fő jellemzők : 55 / 240 cm-es fix oldalelem, 90 / 240 cm-es ajtóval</t>
  </si>
  <si>
    <t>Fő jellemzők : 90 / 240 cm-es fix oldalelem, 90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</si>
  <si>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B-503</t>
    </r>
  </si>
  <si>
    <t>Fő jellemzők : 2x145 / 240 cm-es fix oldalelem, középen 110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</si>
  <si>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B-504</t>
    </r>
  </si>
  <si>
    <t xml:space="preserve">Beltéri üvegajtó elhelyezése, konszignáció szerinti kialakatásban, vasalattal és felszereltséggel.                                                                               Tok : Alumínium tokszerkezete SCHÜCO ADS 60 vagy vele műszakilag egyenértékű alumínium, gyári porszórt RAL 7035 világosszürke színben.
Szárny: SCHÜCO ADS 60 vagy vele műszakilag egyenértékű alumínium, gyári porszórt RAL 7035 világosszürke színben, 2 rétegű hőszigetelő üvegezéssel, az ajtónál biztonsági fóliázással.
Kilincs, zár és vasalat típus, konszignáció szerint illetve típus szerint.
</t>
  </si>
  <si>
    <t xml:space="preserve"> 2.1</t>
  </si>
  <si>
    <t>Fő jellemzők : 200 / 240 cm középen felnyíló ajtó, 200 / 108 cm-es fix felülvilágító, motoros ajtónyitó sorrend vezérléssel, belső oldalon pánikzárral</t>
  </si>
  <si>
    <t>Nyitása: kétszárnyú, középen nyílóajtó, fix felülvilágító</t>
  </si>
  <si>
    <t>Névleges mérete: 200 + 240 +108  cm</t>
  </si>
  <si>
    <r>
      <t xml:space="preserve">Konszignációs jele: </t>
    </r>
    <r>
      <rPr>
        <b/>
        <sz val="10"/>
        <rFont val="Times New Roman"/>
        <family val="1"/>
        <charset val="238"/>
      </rPr>
      <t>B-404</t>
    </r>
  </si>
  <si>
    <t>Szélfogó ajtó.</t>
  </si>
  <si>
    <t xml:space="preserve"> 3.1</t>
  </si>
  <si>
    <r>
      <t xml:space="preserve">Konszignációs jele: </t>
    </r>
    <r>
      <rPr>
        <b/>
        <sz val="10"/>
        <rFont val="Times New Roman"/>
        <family val="1"/>
        <charset val="238"/>
      </rPr>
      <t>B-505</t>
    </r>
  </si>
  <si>
    <t>Névleges mérete: 720 / 348 cm</t>
  </si>
  <si>
    <t xml:space="preserve"> 2.2</t>
  </si>
  <si>
    <t>Névleges mérete: 400 / 300 cm</t>
  </si>
  <si>
    <r>
      <t xml:space="preserve">Konszignációs jele: </t>
    </r>
    <r>
      <rPr>
        <b/>
        <sz val="10"/>
        <rFont val="Times New Roman"/>
        <family val="1"/>
        <charset val="238"/>
      </rPr>
      <t>B-506</t>
    </r>
  </si>
  <si>
    <t xml:space="preserve">Beltéri üvegablak elhelyezése, konszignáció szerinti kialakatásban, vasalattal és felszereltséggel.                                                                               Tok : Alumínium tokszerkezet, gyári porszórt RAL 7035 világosszürke színben.
Szárny: alumínium szerkezet, gyári porszórt RAL 7035 világosszürke színben, 2 rétegű hőszigetelő üvegezéssel.
Kilincs, zár és vasalat típus, konszignáció szerint illetve típus szerint.
</t>
  </si>
  <si>
    <t>Porta ablak</t>
  </si>
  <si>
    <t>Nyitása: felfelé toló</t>
  </si>
  <si>
    <t>Névleges mérete: 100 / 150 cm</t>
  </si>
  <si>
    <r>
      <t xml:space="preserve">Konszignációs jele: </t>
    </r>
    <r>
      <rPr>
        <b/>
        <sz val="10"/>
        <rFont val="Times New Roman"/>
        <family val="1"/>
        <charset val="238"/>
      </rPr>
      <t>B-601</t>
    </r>
  </si>
  <si>
    <t>Nyitása: fix</t>
  </si>
  <si>
    <r>
      <t xml:space="preserve">Konszignációs jele: </t>
    </r>
    <r>
      <rPr>
        <b/>
        <sz val="10"/>
        <rFont val="Times New Roman"/>
        <family val="1"/>
        <charset val="238"/>
      </rPr>
      <t>B-602</t>
    </r>
  </si>
  <si>
    <t>Gépészeti rács elhelyezése  ( elszívás )</t>
  </si>
  <si>
    <t>Gépészeti rács elhelyezése  ( befúvás )</t>
  </si>
  <si>
    <t xml:space="preserve">A MUNKANEM EGYÜTT KEZELENDŐ A BELSŐÉPÍTÉSZETI TERVEKKEL ! </t>
  </si>
  <si>
    <t xml:space="preserve">Kialakítása : konszignáció szerint.                                                Főjellemzők : </t>
  </si>
  <si>
    <t>Folyosói beülő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</si>
  <si>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</si>
  <si>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</si>
  <si>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BA-03</t>
    </r>
  </si>
  <si>
    <t>Éttermi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</si>
  <si>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BA-04</t>
    </r>
  </si>
  <si>
    <t>Fűtés elosztó ajtó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</si>
  <si>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BA-05</t>
    </r>
  </si>
  <si>
    <t>Tálaló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</si>
  <si>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BA-06</t>
    </r>
  </si>
  <si>
    <t>Ruhatári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</si>
  <si>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</si>
  <si>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</si>
  <si>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</si>
  <si>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</si>
  <si>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BA-14</t>
    </r>
  </si>
  <si>
    <t xml:space="preserve">Folyosói öltözőszekrény, 2-es 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</si>
  <si>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BA-15</t>
    </r>
  </si>
  <si>
    <t>Folyosói öltözőszekrény, 3-as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</si>
  <si>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</si>
  <si>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</si>
  <si>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</si>
  <si>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</si>
  <si>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</si>
  <si>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</si>
  <si>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</si>
  <si>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</si>
  <si>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</si>
  <si>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</si>
  <si>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</si>
  <si>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</si>
  <si>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BA-25b</t>
    </r>
  </si>
  <si>
    <t>Porta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</si>
  <si>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BA-26</t>
    </r>
  </si>
  <si>
    <t>Portai faliszekrény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</si>
  <si>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BA-27</t>
    </r>
  </si>
  <si>
    <t>Büfé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</si>
  <si>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BA-28</t>
    </r>
  </si>
  <si>
    <t>Büfé hátsópult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</si>
  <si>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BA-29</t>
    </r>
  </si>
  <si>
    <t>Büfé raktári polc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</si>
  <si>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</si>
  <si>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</si>
  <si>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BA-32a</t>
    </r>
  </si>
  <si>
    <t>Folyosói dobogó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</si>
  <si>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BA-32b</t>
    </r>
  </si>
  <si>
    <t>Tantermi szekrény kézmosóval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</si>
  <si>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BA-33</t>
    </r>
  </si>
  <si>
    <t>Rajztermi mosogató szekrény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</si>
  <si>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BA-34</t>
    </r>
  </si>
  <si>
    <t>Szertári szekrény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</si>
  <si>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</si>
  <si>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BA-35b</t>
    </r>
  </si>
  <si>
    <t xml:space="preserve">Tantermi szekrény 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</si>
  <si>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</si>
  <si>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BA-37</t>
    </r>
  </si>
  <si>
    <t>Szertári szekrény mosogatóval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</si>
  <si>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</si>
  <si>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</si>
  <si>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</si>
  <si>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</si>
  <si>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BA-42</t>
    </r>
  </si>
  <si>
    <t xml:space="preserve">Elosztószekrény 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</si>
  <si>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</si>
  <si>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</si>
  <si>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</si>
  <si>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BA-46a</t>
    </r>
  </si>
  <si>
    <t>Folyosói dodogó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</si>
  <si>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</si>
  <si>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</si>
  <si>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BA-48</t>
    </r>
  </si>
  <si>
    <t>Audiótermi polcsor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</si>
  <si>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</si>
  <si>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</si>
  <si>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BA-51</t>
    </r>
  </si>
  <si>
    <t>Galéria mellvéd ( egyenes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</si>
  <si>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BA-52a</t>
    </r>
  </si>
  <si>
    <t>Galéria mellvéd ( íves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</si>
  <si>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BA-52b</t>
    </r>
  </si>
  <si>
    <t>Tolófal elburkolás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</si>
  <si>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BA-53</t>
    </r>
  </si>
  <si>
    <t>Sekrestyei szekrény mosogatóval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</si>
  <si>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</si>
  <si>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</si>
  <si>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</si>
  <si>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BA-57</t>
    </r>
  </si>
  <si>
    <t>Kápolna hátfal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</si>
  <si>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</si>
  <si>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BA-59</t>
    </r>
  </si>
  <si>
    <t>Kápolna radiátor burkolat</t>
  </si>
  <si>
    <t>WC fülke 3 ajtóval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</si>
  <si>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</si>
  <si>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BF-02</t>
    </r>
  </si>
  <si>
    <t>WC fülke 4 ajtóval</t>
  </si>
  <si>
    <t>Piszoár elválasztó paraván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</si>
  <si>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</si>
  <si>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BF-03b</t>
    </r>
  </si>
  <si>
    <t>WC fülke 2 ajtóval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</si>
  <si>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</si>
  <si>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BF-09</t>
    </r>
  </si>
  <si>
    <t>Mosdópult 2 mosdóval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</si>
  <si>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</si>
  <si>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BP-02</t>
    </r>
  </si>
  <si>
    <t>Éttermi mosdópult 3 mosdóval</t>
  </si>
  <si>
    <t>Műkőpad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</si>
  <si>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BC-01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</si>
  <si>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</si>
  <si>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</si>
  <si>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</si>
  <si>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BP-06</t>
    </r>
  </si>
  <si>
    <t xml:space="preserve">Kialakítása : konszignáció szerint.                                                </t>
  </si>
  <si>
    <t xml:space="preserve">Főjellemzők : </t>
  </si>
  <si>
    <t>Szerkezeti anyag : 40.40.3 és 20.20.3 zártszelvény hegesztett vázszerkezet, felületkezelve. 18 mm vtg fenyő rétegelt lemez, látszó élekkel, R3 fózzal, 2 réteg vízbázisú matt lakkozással.</t>
  </si>
  <si>
    <t>Kiegészítők : Livinox BL-EC196K rozsdamentes mosogató, 58x49 cm méretben</t>
  </si>
  <si>
    <t>Szerkezeti anyag : 18 mm-es fehér laminált bútorlap, Resopal 0105-60, ABS élzárással, 38 mm-es HPL élkerekített postforning munkalappal, rozsdamentes, állítható, dekorbevonatú lábazattal, 5 db fogantyúval.</t>
  </si>
  <si>
    <t>Típusa : AIRVENT E5-RU-600x150, 12 db  RAL 9006, 3 db ( RAL 9005 ) szürke színben</t>
  </si>
  <si>
    <t>Egyedi kivitelű korlát legyártása és elhelyezése            ( a lépcsőházi ablakfülkében   )</t>
  </si>
  <si>
    <t>Egyedi kivitelű acéllétra legyártása és elhelyezése             ( fszt.-i 1.05 jelű tanáriban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</si>
  <si>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</si>
  <si>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BL-06b</t>
    </r>
  </si>
  <si>
    <t>Típusa : AIRVENT E5-RU-600x150, 13 db  RAL 9006, 2 db ( RAL 9005 ) szürke színben</t>
  </si>
  <si>
    <t xml:space="preserve">Acél konzol legyártása és elhelyezése  </t>
  </si>
  <si>
    <t>Kialakítása : 40x40x4-es acélzártszelvény, alapmázolva, 74,5x78x26 cm befoglaló mérettel.</t>
  </si>
  <si>
    <t>Tömör belsőajtó. Raktár, személyzeti tartozkodó, szerver.</t>
  </si>
  <si>
    <t>Fő jellemzők : tok RAL 7035 színű acél saroktok, ajtólap furatolt faforgácslap betétes, törtfehér színű HPL bevonattal, a közlekedő felé dekorációs betéttel, Dorma sines kitámasztható ajtócsukó.</t>
  </si>
  <si>
    <t>Tömör belsőajtó. Tantermek.</t>
  </si>
  <si>
    <t>Tömör belsőajtó. Folyosói vízesblokkok.</t>
  </si>
  <si>
    <t>Tömör belsőajtó. Öltöző, mosdó.</t>
  </si>
  <si>
    <t>Tömör belsőajtó. Általános ajtó.</t>
  </si>
  <si>
    <t>Tömör, üvegezett betétes belsőajtó. Alagsori tálaló.</t>
  </si>
  <si>
    <t>Tömör belsőajtó. Alagsori raktár.</t>
  </si>
  <si>
    <t>Tömör belsőajtó. Szertár, tanári.</t>
  </si>
  <si>
    <t>Mélyenüvegezett  belsőajtó. Porta.</t>
  </si>
  <si>
    <t>Tömör belsőajtó. Énekterem.</t>
  </si>
  <si>
    <t>Fő jellemzők : tok RAL 7035 színű átfogó acéltok, ajtólap furatolt faforgács betétes, törtfehér színű HPL bevonattal.</t>
  </si>
  <si>
    <t>Fő jellemzők : tok RAL 7035 színű átfogó acéltok, ajtólap furatolt faforgács betétes, törtfehér színű HPL bevonattal, a közlekedő felé dekorációs betéttel, Dorma sines kitámasztható ajtócsukó.</t>
  </si>
  <si>
    <t>Fő jellemzők : tok RAL 7035 színű átfogó acéltok, ajtólap furatolt faforgács betétes, törtfehér színű HPL bevonattal, átm. 45 cm-es kör alakú, fix,  biztonsági üvegezésű betéttel.</t>
  </si>
  <si>
    <t>Fő jellemzők : tok RAL 7035 színű acél saroktok, ajtólap furatolt faforgács betétes, törtfehér színű HPL bevonattal.</t>
  </si>
  <si>
    <t>Fő jellemzők : tok RAL 7035 színű átfogó acéltok, ajtólap furatolt faforgács betétes, törtfehér színű HPL bevonattal, max. 2 cm magas küszöbbel.</t>
  </si>
  <si>
    <t>Fő jellemzők : tok RAL 7035 színű átfogó acéltok, ajtólap furatolt faforgács betétes, törtfehér színű HPL bevonattal, 1 réteg biztonsági üvegezéssel.</t>
  </si>
  <si>
    <t>Tömör belsőajtó. 2. emeleti tanterem.</t>
  </si>
  <si>
    <t>Tömör belsőajtó. Sekrestye.</t>
  </si>
  <si>
    <t>Tömör belsőajtó. Akadálymentes WC.</t>
  </si>
  <si>
    <t>Tömör belsőajtó. 1.-2. emeleti tantermek.</t>
  </si>
  <si>
    <t>Fő jellemzők : tok RAL 7035 színű átfogó acéltok, ajtólap furatolt forgács betétes, törtfehér színű HPL bevonattal, alul szellőzőréssel.</t>
  </si>
  <si>
    <t>Tömör belsőajtó. Alagsori vízesblokk.</t>
  </si>
  <si>
    <t>Tömör belsőajtó. Alagsori mosléktároló.</t>
  </si>
  <si>
    <t>Fő jellemzők : tok RAL 7035 színű átfogó acéltok, ajtólap furatolt faforgács betétes, törtfehér színű HPL bevonattal, alul szellőzéssel.</t>
  </si>
  <si>
    <t>Tömör belsőajtó. Földszinti büfé.</t>
  </si>
  <si>
    <t>Fő jellemzők : tok RAL 7035 színű acél saroktok, ajtólap tömör faforgácslap betétes, törtfehér színű HPL bevonattal, a közlekedő felé dekorációs betéttel, süllyesztett automata küszöbbel, 32 dB hanggátlással.</t>
  </si>
  <si>
    <t>Fő jellemzők : tok RAL 7035 színű átfogó acéltok, ajtólap furatolt faforgácslap betétes, törtfehér színű HPL bevonattal, alul szellőzőréssel.</t>
  </si>
  <si>
    <t>Tömör belsőajtó. Alagsori általános ajtó.</t>
  </si>
  <si>
    <t>Fő jellemzők : tok RAL 7035 színű acél saroktok, ajtólap tömör faforgács betétes, törtfehér színű HPL bevonattal, a közlekedő felé dekorációs betéttel, süllyesztett automata küszöbbel, 42 dB hanggátlással.</t>
  </si>
  <si>
    <t>Fő jellemzők : tok RAL 7035 színű átfogó acéltok, ajtólap tömör faforgács betétes, fehérített tölgy színű HPL bevonattal, a közlekedő felé dekorációs betéttel, süllyesztett automata küszöbbel, 32 dB hanggátlással.</t>
  </si>
  <si>
    <t>Fő jellemzők : tok RAL 7035 színű átfogó acéltok, ajtólap furatolt faforgácslap betétes, tört fehér színű HPL bevonattal, a közlekedő felé dekorációs betéttel, ajtóbehúzó karral, alul szellőzőréssel.</t>
  </si>
  <si>
    <t>Fő jellemzők : tok RAL 7035 színű átfogó acéltok, ajtólap tömör faforgács betétes, törtfehér színű HPL bevonattal, a közlekedő felé dekorációs betéttel, süllyesztett automata küszöbbel, 32 dB hanggátlással.</t>
  </si>
  <si>
    <t>Fő jellemzők : tok RAL 7035 színű  acél saroktok, ajtólap tömör  faforgács betétes, törtfehér színű HPL bevonattal, a közlekedő felé dekorációs betéttel, süllyesztett automata küszöbbel, 32 dB hanggátlással.</t>
  </si>
  <si>
    <t>Tömör belsőajtó. Étterem.</t>
  </si>
  <si>
    <t>Tömör belsőajtó üvegbetéttel. Konyha.</t>
  </si>
  <si>
    <t>Tömör belsőajtó. Takarítószer tároló.</t>
  </si>
  <si>
    <t>Fő jellemzők : tok RAL 7035 színű  átfogó acéltok, ajtólap furatolt faforgács betétes, törtfehér színű HPL bevonattal.</t>
  </si>
  <si>
    <t>Tömör belsőajtó. 1. emelet tanterem.</t>
  </si>
  <si>
    <t>Fő jellemzők : tok RAL 7035 színű acél saroktok, ajtólap furatolt faforgács betétes, törtfehér színű HPL bevonattal, max. 2 cm magas küszöbbel.</t>
  </si>
  <si>
    <t>Fő jellemzők : tok RAL 7035 színű acél saroktok, ajtólap tömör faforgács betétes, törtfehér színű HPL bevonattal, a közlekedő felé dekorációs betéttel, süllyeszett automata küszöbbel, 32 dB hanggátlással.</t>
  </si>
  <si>
    <t>Tömör belsőajtó. Audió tanterem.</t>
  </si>
  <si>
    <t>Fő jellemzők : tok RAL 7035 színű acél saroktok, ajtólap tömör faforgács betétes, törtfehér színű HPL bevonattal, a közlekedő felé dekorációs betéttel, süllyeszett automata küszöbbel, 42 dB hanggátlással.</t>
  </si>
  <si>
    <t>Tömör belsőajtó. Kápolna.</t>
  </si>
  <si>
    <t>Névleges mérete:  175 / 270 cm</t>
  </si>
  <si>
    <r>
      <t xml:space="preserve">Konszignációs jele: </t>
    </r>
    <r>
      <rPr>
        <b/>
        <sz val="10"/>
        <rFont val="Times New Roman"/>
        <family val="1"/>
        <charset val="238"/>
      </rPr>
      <t>B-407</t>
    </r>
  </si>
  <si>
    <t xml:space="preserve">Nyitása:  kétszárnyú, szimmetrikusan  nyíló ajtó </t>
  </si>
  <si>
    <t>Fő jellemzők : tömör faforgács, HPL bevonatos tokszerkezettel, ajtólap tömör faforgács betétes, fehérített tölgydekor színű HPL bevonattal, rejtett vasalattal, 190 fokos nyitással.</t>
  </si>
  <si>
    <t>Fő jellemzők : tömör faforgács, HPL bevonatos tokszerkezettel, ajtólap furatolt faforgács betétes, fehérített tölgydekor színű HPL bevonattal, rejtett vasalattal, 180 fokos nyitással.</t>
  </si>
  <si>
    <t xml:space="preserve">Beltéri üvegajtók elhelyezése, konszignáció szerinti kialakatásban, vasalattal és felszereltséggel.                                                                               Tok : Alumínium tokszerkezete DEKO FG34 vagy vele műszakilag egyenértékű, gyári porszórt RAL 7035 világosszürke színben.
Szárny: keretnélküli 10 mm-es ESG üveg.
Kilincs, zár és vasalat típus, konszignáció szerint illetve típus szerint.
</t>
  </si>
  <si>
    <t>Névleges mérete:  180 ( 90 + 90 ) / 240  cm</t>
  </si>
  <si>
    <t xml:space="preserve">Üvegfal ajtóval. Tanári. </t>
  </si>
  <si>
    <t>Névleges mérete:  145 ( 55 + 90 )  / 240  cm</t>
  </si>
  <si>
    <t>Névleges mérete:  400 ( 145 + 110 + 145 ) / 240  cm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</si>
  <si>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46 dB.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</si>
  <si>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37 dB.</t>
  </si>
  <si>
    <t>Névleges mérete: átmérő 60 cm.</t>
  </si>
  <si>
    <t xml:space="preserve">Beltéri üvegablak elhelyezése, konszignáció szerinti kialakatásban.                                                                           Tok : Sajtolt köríves alumínium tokszerkezet, gyári porszórt RAL 7035 világosszürke színben.
Szárny: 2 réteg biztonsági ( edzett ) üvegezéssel, 27 dB hanggátlással.
</t>
  </si>
  <si>
    <t>Kör ablak. 2. emeleti tanterem.</t>
  </si>
  <si>
    <t xml:space="preserve">Beltéri ajtók elhelyezése, konszignáció szerinti kialakatásban, vasalattal és felszereltséggel.                                                                               Tok : Utólag elhelyezhető  tüzihorganyzott acél  tok gyári alap felületkezelés, helyszíni fedőmázolás belsőépítészet szerinti színben. 
Szárny: HPL bevonatos ajtólap, furatolt faforgács vagy tömör faforgács betétes, gyári porszórt felületkezelés. A jelzett helyeken az ajtólap alatt 1 cm rés a szellőzésnek.
Kilincs, zár és vasalat típus, konszignáció szerint. Hoppe Paris 138 L vagy vele azonos minőségű rozsdamentes acél kilincs, rozettás, henger- vagy biztonsági zárral.
</t>
  </si>
  <si>
    <t>Megjegyzés : a rétegelt lemez felületen cca. 0,5 m2 egyedi gravirozású felülettel.</t>
  </si>
  <si>
    <t>Ülőfelület : KOSKIDECOR TRANSPARENT 18 mm vastag melamin fólia bevonatú rétegelt lemez.</t>
  </si>
  <si>
    <t>Hátfal : ragasztott csúszásmentes nyír rétegelt lemez, PANNON falap-lemez HEXA szürke</t>
  </si>
  <si>
    <t>Ülőfelület : KOSKIDECOR TRANSPARENT 18 mm vastag melamin fólia bevonatú rétegelt lemez.( 1,59 m2 )</t>
  </si>
  <si>
    <t>Folyosói beülő. Alagsor AL.1.03 közlekedő.</t>
  </si>
  <si>
    <t>Erősített ablakpárkány, folyosói beülő.  Alagsor AL.1.03 közlekedő.</t>
  </si>
  <si>
    <t>Frontlap szerkezeti anyaga : Laminált faforgácslap 18 mm vastag, fehér színben. ( 0,75 m2 ). A frontlap a falburkolattal együtt készül.</t>
  </si>
  <si>
    <t>Ülőfelület szerkezeti anyaga : KOSKIDECOR TRANSPARENT 18 mm vastag melamin fólia bevonatú rétegelt lemez. ( 0,90 m2 ).</t>
  </si>
  <si>
    <t>Személyzeti teakonyha szekrény. Alagsor AL:1.06 személyzeti tartózkodó.</t>
  </si>
  <si>
    <t>Éttermi pult. AL.2.06 közlekedő.</t>
  </si>
  <si>
    <t>Szerkezeti anyag : L20.20.3 acél zártszelvény vázszerkezet, T20.20.3 merevítéssel, fehér porszór felülettel. PANNONFORM nyír rétegelt lemez, 18 mm vastagságban, Fenofilm bevonattal, R3 mm-es lekerekített látszó élekkel.</t>
  </si>
  <si>
    <t xml:space="preserve">Mérete : Hossz = 300 cm, magassága : 25 cm, ülőfelület szélessége : 30 cm. </t>
  </si>
  <si>
    <t>Mérete : Maximális hossz = 457 cm , maximális magassága : 198 cm, szélessége : 35 cm. ( Ferde síkú )</t>
  </si>
  <si>
    <t xml:space="preserve">Alsó szekrény mérete : Hossz = 180 cm, magassága : 90 cm, szélessége : 60 cm. </t>
  </si>
  <si>
    <t xml:space="preserve">Felső szekrény mérete : Hossz = 180 cm, magassága : 70 cm, szélessége : 35 cm. </t>
  </si>
  <si>
    <t xml:space="preserve">Mérete : Hossz = 298 cm, magassága : 27 + 30 cm, szélessége : 46 cm. </t>
  </si>
  <si>
    <t>Fűtés elosztó ajtó. AL.2.10 helyiség.</t>
  </si>
  <si>
    <t>Mérete : Hossz = 217 cm, magassága : 72,5 cm.</t>
  </si>
  <si>
    <t>Éttermi tálaló pultra szerelt dekorációs előlap.  AL.2.10 helyiség.</t>
  </si>
  <si>
    <t>Szerkezeti anyag : gipszkarton bordák közé szerelt 30/50 mm-es fenyő stafnivázra szerelt 18 mm vastagságú faforgácslap rejtekajtók, a frontfelületre a falburkolattal megegyező linóleum burkolat ragasztva, 3 db bútorzárral, zongorapánttal.</t>
  </si>
  <si>
    <t>Szerkezeti anyag : 18 mm vastag HPL felületű faforgácslap tábla, UNI fehér színben, felső részén postforming élzárással, egyedi matricázott felülettel.</t>
  </si>
  <si>
    <t>Mérete : Hossz = 310 cm, magassága : 75 cm.</t>
  </si>
  <si>
    <t>Ruhatári pult. Földszint 2.04 ruhatár.</t>
  </si>
  <si>
    <t xml:space="preserve">Szerkezeti anyag : 18 mm vastag fenyő rétegelt lemez, R3 mm-es fózzal, a felületben cca. gravírozott felülettel. </t>
  </si>
  <si>
    <t>Kiegészítők : átm 125 mm-es ipari görgő gumiabrocssal, horganyzott villa, forgás- és menetfékkel.</t>
  </si>
  <si>
    <t>Mérete : Hossz = 135 cm, magassága : 75 + 15 cm, szélessége : 60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</si>
  <si>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BA-08</t>
    </r>
  </si>
  <si>
    <t>Mérete : Hossz = 700 cm, magassága : 213 cm, szélessége : 40 cm.</t>
  </si>
  <si>
    <t>Szerkezeti anyag : 18 mm-es KOSKIDEKOR ECO TRANSPARENT dekoratív rétegelt lemez áttetsző melamin bevonattal. Nyitott polchátfal kiviteli tervben meghatározott színben, frontok és oldallapok fehér színben. Belső korpusz fehér laminált bútorlap, ABS élzárással.</t>
  </si>
  <si>
    <t>Kiegészítők : üveg tolóajtó Kamex Vetrine 15 tolóajtó vasalattal, 4 db bútorzárral, foganytyúk : 30 mm-es átmérőjű kör lyuk a bútorlapba marva.</t>
  </si>
  <si>
    <t>Vegyszerálló szertár pult. Földszint 1.16 szertár.</t>
  </si>
  <si>
    <t>Kiegészítők : 5 db a  pultba süllyesztett alumínium szellőzőrács, PALADIN fali edényszárító 72 tüskével.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</si>
  <si>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acéllábakkal.</t>
  </si>
  <si>
    <t>Mérete : Hossz = 465 cm, magassága : 70 + 15 cm, szélessége : 60 cm.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</si>
  <si>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acéllábakkal, tartókonzolokkal.</t>
  </si>
  <si>
    <t>Szertár beépített szekrény. Földszint 1.16 szertár.</t>
  </si>
  <si>
    <t>Kiegészítők : 4 db bútorzárral, foganytyúk : 30 mm-es átmérőjű kör lyuk a bútorlapba marva.</t>
  </si>
  <si>
    <t>Szerkezeti anyag : 18 mm-es nyír rétegelt rétegelt lemez, látszó élekkel, közé-záródó ajtókkal, R3 mm-es fózzal, 2 réteg vízesbázisú matt lakkozással. Belső korpusz fehér laminált bútorlap, ABS élzárással.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</si>
  <si>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</si>
  <si>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BA-10</t>
    </r>
  </si>
  <si>
    <t>Mérete : Hossz = 220 cm, magassága : 345 cm, szélessége : 50 cm.</t>
  </si>
  <si>
    <t>Mérete : Hossz = 300 cm, magassága : 345 cm, szélessége : 60 cm.</t>
  </si>
  <si>
    <t>Kiegészítők :  4 db bútorzárral, foganytyúk : 30 mm-es átmérőjű kör lyuk a bútorlapba marva.</t>
  </si>
  <si>
    <t>Mérete : Hossz = 250 cm, magassága : 300 cm, szélessége : 30 cm.</t>
  </si>
  <si>
    <t>Folyosói beülő. Földszint 1.02, 1. emelet 1.103 közlekedő.</t>
  </si>
  <si>
    <t>Hátfal : festett falfelület linólieum burkolattal.</t>
  </si>
  <si>
    <t>Ülőfelület : KOSKIDECOR TRANSPARENT 18 mm vastag melamin fólia bevonatú rétegelt lemez.( 2,20 m2 )</t>
  </si>
  <si>
    <t>Mérete : Maximális hossz = 415 cm , maximális magassága : 196 cm, szélessége : 53 cm. ( Ferde síkú )</t>
  </si>
  <si>
    <t>Kiegészítők : a bútor alá tolható acélvázas, rétegelt lemez borítású ülőke, 40 / 40 / 39 cm-es befoglaló mérettel ( 8 db )</t>
  </si>
  <si>
    <t>Kiegészítők : Kiegészítők : a bútor alá tolható acélvázas, rétegelt lemez borítású ülőke, 40 / 33 / 39 cm-es befoglaló mérettel ( 8 db )</t>
  </si>
  <si>
    <t>Szerkezeti anyag : 18 mm-es nyír rétegelt rétegelt lemez, PANNONFORM fehér malamin bevonattal, az ajtókon gravírozott számokkal.</t>
  </si>
  <si>
    <t>Kiegészítők :  4 db bútorzárral, szekrényenként 2-2 db fogas-akasztórúddal.</t>
  </si>
  <si>
    <t>Mérete : Hossz = 67 cm, magassága : 180 cm, szélessége : 50 cm.</t>
  </si>
  <si>
    <t>Kiegészítők :  6 db bútorzárral, szekrényenként 2-2 db fogas-akasztórúddal.</t>
  </si>
  <si>
    <t>Mérete : Hossz = 98,5 cm, magassága : 180 cm, szélessége : 50 cm.</t>
  </si>
  <si>
    <t>Tanári könyvespolc. Földszint 1.05 tanári.</t>
  </si>
  <si>
    <t>Szerkezeti anyag : 18 mm-es nyír rétegelt rétegelt lemez, PANNONFORM fehér melamin bevonattal, az ajtókon gravírozott számokkal.</t>
  </si>
  <si>
    <t>Szerkezeti anyag : 18 mm-es nyír rétegelt rétegelt lemez, PANNONFORM fekete melamin bevonattal, látszó élekkel, R3 mm-es élkerekítéssel, Ajtófrontok PANNONFORM METSA TOP ( fekete)  bevonattal, látszó élekkel, R3 mm-es élkerekítéssel.</t>
  </si>
  <si>
    <t>Benne :  fekete táblafestékkel festett felület, 98 / 177 cm méretben.</t>
  </si>
  <si>
    <t>Kiegészítők : falra dűbelezett acélkonzolra erősített 30 mm vtg szálcsiszolt rozsdamentes acélcső.</t>
  </si>
  <si>
    <t>Mérete : Hossz = 600 cm, magassága : 345 cm, szélessége : 30 cm.</t>
  </si>
  <si>
    <t>Mérete : Hossz = 455 cm, magassága : 345 cm, szélessége : 30 cm.</t>
  </si>
  <si>
    <t>Tanári szekrény. Földszint 1.05 tanári.</t>
  </si>
  <si>
    <t>Szerkezeti anyag : 18 mm-es nyír rétegelt rétegelt lemez, PANNONFORM fekete melamin bevonattal, látszó élekkel, R3 mm-es élkerekítéssel.</t>
  </si>
  <si>
    <t>Kiegészítők : átmérő 15 mm-es szálcsiszolt rozsdamentes acélcső polcfelfügesztés.</t>
  </si>
  <si>
    <t>Mérete : Hossz = 211 cm, magassága : 240 cm, szélessége : 66 cm.</t>
  </si>
  <si>
    <t>Tanári teakonyha szekrény tolóajtóval. Földszint 1.05 tanári.</t>
  </si>
  <si>
    <t>Kiegészítők : a mosogatópult felett 60 cm-es magassággal ragasztott szürke screen üveg ( 1,05 m2 )</t>
  </si>
  <si>
    <t>Egyéb : a konyszekrény előtt üveg tolóajtó, 2 rétegű ragasztott biztonsági, sötérszürke színű screen üvegezéssel, TWIN 50 alumínium tolóajtó vasalattal és alumínium foganytyúval. Mérete : 354 / 350 cm.</t>
  </si>
  <si>
    <t>Titkársági pult. Földszint 1.04 titkárság.</t>
  </si>
  <si>
    <t>Egyéb : Belső kisfakkos polcok, 400 x 34 cm  mérettel, 8 mm vastag fenyőfa rétegelt lemezből.</t>
  </si>
  <si>
    <t>Szerkezeti anyag : 40.40.3 porszórt zártszelvény vázszerkezet, állítható lábakkal. Frontlap : 15 mm vastag nyers forgácslap, Marmóleum Stirato ragasztott linóleum burkolattal. Asztallap 400 x 80 cm méretben, : felső réteg 15 mm vastag KOSKIDECOR TRANSPARENT melamin bevonatos rétegelt lemez, alsó hordozó 15 mm vastag faforgácslap, 30/40 mm-es duplinglt rétegelt lemez élzárással, a látszó élek R3 mm-es fózzal. A pulttető 400 x 30 cm méretben : 15 mm-es dekoritlap, élléccel.</t>
  </si>
  <si>
    <t>Csatlakozó szerkezet : 3 db zárható, irodai fiókos konténer, 45x55x60 cm méretben, 2-2 kábelátvezető furat.</t>
  </si>
  <si>
    <t>A szekrény teljes mérete : Hossz = 354 cm, magassága : 240 cm, szélessége : 60 cm.</t>
  </si>
  <si>
    <t>A pult teljes mérete : Hossz = 400 cm, magassága : 100 cm, szélessége : 110 cm.</t>
  </si>
  <si>
    <t>Titkársági szekrény. Földszint 1.04 titkárság.</t>
  </si>
  <si>
    <t>Szerkezeti anyag : 18 mm vastag nyír rétegelt lemez, látszó élekkel, közé-záródó ajtókkal, R3 mm-es fózzal, 2 réteg vízesbázisú matt lakkal.</t>
  </si>
  <si>
    <t>Mérete : Hossz = 216 cm, magassága : 240 cm, szélessége : 38 cm.</t>
  </si>
  <si>
    <t>Kiegészítés : üveg tolóajtó Kamex Vetrine 15 tolóajtó vasalattal, bútorzárral.</t>
  </si>
  <si>
    <t>Szerkezeti anyag : 18 mm vastag nyír rétegelt lemez, látszó élekkel, közé-záródó ajtókkal, R3 mm-es fózzal, 2 réteg vízesbázisú matt lakkal. Belső korpusz fehér laminált lap, ABS élzárással.</t>
  </si>
  <si>
    <t>Kiegészítés : üveg tolóajtó Kamex Vetrine 15 tolóajtó vasalattal, 6 db fiókkal, bútorzárral.</t>
  </si>
  <si>
    <t>Kiegészítő szerkezet : A bútorral összeépítendő és az anyagával megegyező 60 / 345 cm méretű faburkolat.</t>
  </si>
  <si>
    <t>Szekrény mérete : Hossz = 370 cm, magassága : 275 cm, szélessége : 60 ( 40+20) cm.</t>
  </si>
  <si>
    <t>Igazgatói szekrény. Földszint 1.06 igazgatói iroda.</t>
  </si>
  <si>
    <t>Vitrines könyvesszekrény. Földszint 1.06 igazgatói iroda.</t>
  </si>
  <si>
    <t>Kiegészítés : bútorzár.</t>
  </si>
  <si>
    <t>Szekrény mérete : Hossz = 270 cm, magassága : 275 cm, szélessége : 35 cm.</t>
  </si>
  <si>
    <t>Beépített iratszekrény zárható ajtókkal. Földszint 1.07 gazdasági iroda.</t>
  </si>
  <si>
    <t>Kiegészítés :  bútorzárak.</t>
  </si>
  <si>
    <t>Szekrény mérete : Hossz = 226 cm, magassága : 275 cm, szélessége : 50 cm.</t>
  </si>
  <si>
    <t>Csatlakozó kiegészítő szerkezet : A bútorral összeépítendő és az anyagával megegyező 72 / 345 + 37 / 345 + 30 / 345 cm méretű faburkolat.</t>
  </si>
  <si>
    <t>Szekrény mérete : Hossz = 452 cm, magassága : 275 cm, szélessége : 50 cm.</t>
  </si>
  <si>
    <t>Fém irattároló szekrény. Földszint 1.09 irattár.</t>
  </si>
  <si>
    <t>Típusa : Matalobox Document fém szekrény, kétszárnyú nyíló ajtóval, gyári porszórt felülettel, zárható kivitelben.</t>
  </si>
  <si>
    <t>Mérete : Hossz = 100 cm, magassága : 100 cm, szélessége : 42 cm.</t>
  </si>
  <si>
    <t>Mérete : Hossz = 100 cm, magassága : 198 cm, szélessége : 42 cm.</t>
  </si>
  <si>
    <t>Portás pult. Földszint  2.02 porta.</t>
  </si>
  <si>
    <t>Kiegészítés : 4 db fiók.</t>
  </si>
  <si>
    <t>Mérete : Hossz = 180 cm, magassága : 90 cm, szélessége : 60 cm.</t>
  </si>
  <si>
    <t>Szerkezeti anyag : 18 mm-es nyír rétegelt rétegelt lemez, PANNONFORM fehér melamin bevonattal, látszó élekkel, R3 mm-es élkerekítéssel, 38 mm vastag tömbösített nyír pulttal.</t>
  </si>
  <si>
    <t>Szerkezeti anyag : 18 mm-es nyír rétegelt rétegelt lemez, PANNONFORM fekete melamin bevonattal, látszó élekkel, R3 mm-es élkerekítéssel, az ajtófrontok METSA TOP ( fekete ) felülettel, 38 mm vastag tömbösített nyír munkapulttal, ajtólapból kivágott 20/35 m-es foganytyúkkal.</t>
  </si>
  <si>
    <t>Faliszekrény. Földszint  2.02 porta.</t>
  </si>
  <si>
    <t>Típusa : MANUTÁN 64 kulcsos zárható acéllemezes szekrény, gyári porszórt felületképzéssel, szürke színben.</t>
  </si>
  <si>
    <t>Mérete : Hossz = 30 cm, magassága : 45 cm, szélessége : 8 cm.</t>
  </si>
  <si>
    <t>Szerkezeti anyag : 40.40.3 és 20.20.3 zártszelvény hegesztett vázszerkezet, felületkezelve. KOSKIDECOR TRANSPARENT 18 mm-s dekoratív rétegelt lemez, áttetsző melamin bevonattal. Frontlap 18 mm-es fenyő rétegelt lemez, R3 mm-es fózzal, 2 réteg vízesbázisú matt lakkal, a rétegelt lemez felületen cca. 0,5 m2 egyedi gravirozású felülettel.</t>
  </si>
  <si>
    <t>Mérete : Hossz = 482 + 302 cm, magassága : 120 cm, szélessége : 82 cm.</t>
  </si>
  <si>
    <t>Büfé átadó és bárpult. Földszint  aula-büfé.</t>
  </si>
  <si>
    <t>Szerkezeti anyag : ajtólap és pult KOSKIDECOR TRANSPARENT 18 mm-s dekoratív rétegelt lemez, áttetsző melamin bevonattal. Polcok : 18 mm-es fekete laminált faforgácslap, fali acél polctartó konzolokkal. 15 cm magas lábazat HPL dekorlemez, antracitszürke színben, vízzáró tömítésekkel.</t>
  </si>
  <si>
    <t>Büfé hátfal pult és hátfal szekrény. Földszint  aula-büfé.</t>
  </si>
  <si>
    <t>Pult mérete : Hossz = 196  cm, magassága : 90 cm, szélessége : 42 cm.</t>
  </si>
  <si>
    <t>Pult mérete : Hossz = 163 cm, magassága : 90 cm, szélessége : 42 cm.</t>
  </si>
  <si>
    <t>Polc mérete : Hossz = 176 cm, szélessége : 42 cm. Készül 4 db.</t>
  </si>
  <si>
    <t>Polc mérete : Hossz = 141 cm, szélessége : 42 cm. Készül 4 db.</t>
  </si>
  <si>
    <t>Raktár polc. Földszint  2.06 raktár.</t>
  </si>
  <si>
    <t>Típusa : Dexion-Salgo, csavarmentes, 7 polccal.</t>
  </si>
  <si>
    <t>Mérete : Hossz = 165 cm, magassága : 250 cm, szélessége : 40 cm.</t>
  </si>
  <si>
    <t>Mérete : Hossz = 120 cm, magassága : 250 cm, szélessége : 32 cm.</t>
  </si>
  <si>
    <t>Kiegészítők : a bútor alá tolható acélvázas, rétegelt lemez borítású ülőke, 35 / 35 / 34 cm-es befoglaló mérettel ( 6 db )</t>
  </si>
  <si>
    <t>Folyosói beülő. Földszint 2.08 zsibongó.</t>
  </si>
  <si>
    <t>Szerkezeti anyag : 40.40.3 és 20.20.3 zártszelvény hegesztett vázszerkezet, felületkezelve. 12 mm-es OSB nútféderes vázszerkezeten 15 mm vastaságú PANNONFA lap rétegelt lemez HEXA, szürke felülettel.</t>
  </si>
  <si>
    <t>Mérete :  hossz = 613 cm , magassága : 303 cm, szélessége : 41-67 cm ( változó ).</t>
  </si>
  <si>
    <t>Mérete :  maximális hossz = 297 cm , maximális magassága : 90 cm, szélessége : 267-136 cm ( változó ).</t>
  </si>
  <si>
    <t>Tantermi szekrény kézmosóval. Földszint 2.16 tanterem.</t>
  </si>
  <si>
    <t>Kiegészítők :  bútorzárral, foganytyúk : 30 mm-es átmérőjű kör lyuk a bútorlapba marva.</t>
  </si>
  <si>
    <t>Kapcsoló kiegészítők : MARMY Serena 60x35 cm-es mosdókagyló ( gépészeti kv szerint ), mosdó alatt szemétbedovóval és szemetessel.</t>
  </si>
  <si>
    <t>Mérete : Hossz = 80 cm, magassága : 345 cm, szélessége : 60 cm.</t>
  </si>
  <si>
    <t>Mosogató szekrény kézmosóval. Földszint 2.11 rajzterem.</t>
  </si>
  <si>
    <t>Szerkezeti anyag : L20.20.3 acél zártszelvény vázszerkezet, fehér porszórt felülettel, falra rögzítve. A falburkolat és a musdóteknő ( Franke Sirius CA210 ) köré épített 10 mm-es egyoldalon színezett kompaktlemez burkolat, EGGER UNIDECOR Uni 608 színben.</t>
  </si>
  <si>
    <t>Falburkolat mérete : Hossz = 300 cm, magassága : 40 cm.</t>
  </si>
  <si>
    <t>Frontlap mérete : Hossz = 150 cm, magassága : 32 cm.</t>
  </si>
  <si>
    <t>Oldalfal mérete : Hossz = 50 cm, magassága : 32 cm ( 2 db ).</t>
  </si>
  <si>
    <t>Asztallap mérete : Hossz = 150 cm, magassága : 50 cm.</t>
  </si>
  <si>
    <t>Szertár beépített szekrény. Földszint 2.12 szertár.</t>
  </si>
  <si>
    <t>Kiegészítők : 6 db fiókkal, bútorzárral, foganytyúk : 30 mm-es átmérőjű kör lyuk a bútorlapba marva.</t>
  </si>
  <si>
    <t>Mérete : Hossz = 300 cm, magassága : 345 cm, szélessége : 70 cm.</t>
  </si>
  <si>
    <t>Kiegészítők : 8 db fiókkal, bútorzárral, foganytyúk : 30 mm-es átmérőjű kör lyuk a bútorlapba marva.</t>
  </si>
  <si>
    <t>Mérete : Hossz = 565 cm, magassága : 345 cm, szélessége : 70 cm.</t>
  </si>
  <si>
    <t>Tantermi szekrény. Földszint 2.16 tanterem.</t>
  </si>
  <si>
    <t>Mérete : Hossz = 700 cm, magassága : 345 cm, szélessége : 60 cm.</t>
  </si>
  <si>
    <t>Kiegészítők : üveg tolóajtó Kamex Vetrine 15 tolóajtó vasalattal, bútorzárral, foganytyúk : 30 mm-es átmérőjű kör lyuk a bútorlapba marva.</t>
  </si>
  <si>
    <t>Szertár szekrény. Földszint 2.17 szertár.</t>
  </si>
  <si>
    <t>Kiegészítők : bútorzárral, foganytyúk : 30 mm-es átmérőjű kör lyuk a bútorlapba marva.</t>
  </si>
  <si>
    <t>Mérete : Hossz = 336 cm, magassága : 300 cm, szélessége : 60 cm.</t>
  </si>
  <si>
    <t>Mérete : Hossz = 500 cm, magassága : 300 cm, szélessége : 40 cm.</t>
  </si>
  <si>
    <t>Folyosói beülő. Földszint 2.09 közlekedő</t>
  </si>
  <si>
    <t>Mérete :  hossz = 927 cm , magassága : 318 cm, szélessége : 104 cm ( változó ).</t>
  </si>
  <si>
    <t>Szertár szekrény. Földszint 2.18 szertár.</t>
  </si>
  <si>
    <t>Mérete : Hossz = 390 cm, magassága : 300 cm, szélessége : 60 cm.</t>
  </si>
  <si>
    <t>Vegyszerálló szertár pult. Földszint 2.18 szertár.</t>
  </si>
  <si>
    <t>Mérete : Hossz = 400 cm, magassága : 70 + 15 cm, szélessége : 60 cm.</t>
  </si>
  <si>
    <t>Mérete : Hossz = 80 cm, magassága : 300 cm, szélessége : 30 cm.</t>
  </si>
  <si>
    <t>Elosztószekrény. Alagsor AL 2.02közlekedő</t>
  </si>
  <si>
    <t>Kiegészítők :  bútorzár.</t>
  </si>
  <si>
    <t>Szerkezeti anyag : 18 mm-es  fehér laminált bútorlap, ABS élzárással.</t>
  </si>
  <si>
    <t>Mérete : Hossz = 250 cm, magassága : 300 cm, szélessége : 60 cm.</t>
  </si>
  <si>
    <t>Folyosói beülő. 1. emelet 1.02, 2. emelet 1.02.</t>
  </si>
  <si>
    <t>Hátfal : 15 mm-es ragasztott rétegelt lemez.</t>
  </si>
  <si>
    <t>Mérete : Maximális hossz = 271 cm , maximális magassága : 240 cm, szélessége : 35 cm. ( Ferde síkú )</t>
  </si>
  <si>
    <t>Szertári szekrény. 1. emelet 1.05, 2. emelet 1.05.</t>
  </si>
  <si>
    <t>Kiegészítők : 6 db fiók,  bútorzárral, foganytyúk : 30 mm-es átmérőjű kör lyuk a bútorlapba marva.</t>
  </si>
  <si>
    <t>Mérete : Hossz = 608 cm, magassága : 300 cm, szélessége : 40 cm.</t>
  </si>
  <si>
    <t>Folyosói beülő. 1. emelet 2.03 zsibongó.</t>
  </si>
  <si>
    <t>Folyosói dobogó. Földszint 2.08 zsibongó.</t>
  </si>
  <si>
    <t>Mérete :  maximális hossz = 377 cm , maximális magassága : 45 cm, szélessége : 374-366 cm ( változó ).</t>
  </si>
  <si>
    <t>Szertári szekrény. 1. emelet 2.07.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</si>
  <si>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BA-47a</t>
    </r>
  </si>
  <si>
    <t>Mérete : Hossz = 540 cm, magassága : 300 cm, szélessége : 40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</si>
  <si>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BA-47b</t>
    </r>
  </si>
  <si>
    <t>Mérete : Hossz = 292 cm, magassága : 300 cm, szélessége : 40 cm.</t>
  </si>
  <si>
    <t>Ülőfelület : KOSKIDECOR TRANSPARENT 18 mm vastag melamin fólia bevonatú rétegelt lemez.( 1 m2 )</t>
  </si>
  <si>
    <t>Kiegészítők : a bútor alá tolható acélvázas, rétegelt lemez borítású ülőke, 40/ 33 / 39 cm-es befoglaló mérettel ( 5 db )</t>
  </si>
  <si>
    <t>Mérete :  hossz = 288 cm , magassága : 203 cm, szélessége :  35 cm.</t>
  </si>
  <si>
    <t>Tantermi könyvespolc. 1. emelet 2.12.</t>
  </si>
  <si>
    <t>Mérete : Hossz = 320 cm, magassága : 212 cm, szélessége : 30 cm.</t>
  </si>
  <si>
    <t>Mérete : Hossz = 66 cm, magassága : 170 cm, szélessége : 25 cm.</t>
  </si>
  <si>
    <t>Mérete :  hossz = 415 cm , magassága : 196 cm, szélessége :35 cm</t>
  </si>
  <si>
    <t>Folyosói beülő. 2. emelet 1.03.</t>
  </si>
  <si>
    <t>Szerkezeti anyag : 60.30.3 zártszelvény hegesztett vázszerkezet, felületkezelve, fenyő stavnivázzal kiegésztve. 18 mm vtg KOSKIDECOR TRANSPARENT 18 mm vastag melamin fólia bevonatú rétegelt lemez burkolat, hullámlemezekből összállított táblákkal.</t>
  </si>
  <si>
    <t>Galérai mellvédkorlát ( egyenes )</t>
  </si>
  <si>
    <t>Mérete :  teljes hossz = 3102 cm , teljes magassága : 75 cm, szélessége : 20 cm</t>
  </si>
  <si>
    <t>Mérete : teljes hossz = 728 cm , teljes magassága : 75 cm, szélessége : 20 cm</t>
  </si>
  <si>
    <t>Mérete :  teljes hossz = 1050 cm , teljes magassága : 75 cm, szélessége : 20 cm</t>
  </si>
  <si>
    <t>Megjegyzés : hajlítható rétegelt lemez.</t>
  </si>
  <si>
    <t>Burkolat eltolható mobilfalhoz. 2. emelet 2.03.</t>
  </si>
  <si>
    <t>Szerkezeti anyag : 18 mm vtg laminált faforgácslap, fehér színben, élkeményfa élzárással, síkbeli illesztésekkel.</t>
  </si>
  <si>
    <t>Befoglaló mérete : 18 / 20 / 285  cm + 40 / 20 / 285 cm.</t>
  </si>
  <si>
    <t>Sekrestye szekrény mosogatóval. 2. emelet 2.06.</t>
  </si>
  <si>
    <t>Kiegészítők : bútorzárral, foganytyúk : 30 mm-es átmérőjű kör lyuk a bútorlapba marva, 1 medencés rm mosogató.</t>
  </si>
  <si>
    <t>Mérete : Hossz = 600 cm, magassága : 300 cm, szélessége : 60 cm.</t>
  </si>
  <si>
    <t>Folyosói beülő. 2. emelet 2.03 zsibongó.</t>
  </si>
  <si>
    <t>Hátfal : ragasztott rétegelt lemez.</t>
  </si>
  <si>
    <t>Mérete : hossz = 178 cm , magassága : 300 cm, szélessége : 35 cm + hossz = 180 cm , magassága : 300 cm, szélessége : 35 cm  + átm 60 /25 cm íves doboz               (  íves kialakítás ).</t>
  </si>
  <si>
    <t>Szertári szekrény. 2. emelet 2.11.</t>
  </si>
  <si>
    <t xml:space="preserve">Mérete : Hossz = 400 cm, magassága : 300 cm, szélessége : 40 cm + Hossz = 200 cm, magassága : 90 cm, szélessége : 40 cm </t>
  </si>
  <si>
    <t>Tantermi szekrény kézmosóval. 2. emelet 2.12.</t>
  </si>
  <si>
    <t>Kiegészítők :  bútorzárral, foganytyúk : 30 mm-es átmérőjű kör lyuk a bútorlapba marva, 4 db alu szellőzőrács.</t>
  </si>
  <si>
    <t>Mérete : Hossz = 690 cm, magassága : 93 cm, szélessége : 40 + 30 cm.</t>
  </si>
  <si>
    <t>Kápolna hátfal. 2. emelet 2.07</t>
  </si>
  <si>
    <t xml:space="preserve">Szerkezeti anyag : 15 mm-es PANNONFALAP furatolt            ( átm. 20-50 ) rétegelt lemez  akusztikai panel, nútolt illesztéssel, rejtett rögzítéssel, csiszolt felülettel, selyemfényű lakkozással. </t>
  </si>
  <si>
    <t>Kiegészítők : beépített LED-szalag háttér világítás.</t>
  </si>
  <si>
    <t>Mérete : Hossz = 500 cm, magassága : 255 cm, szélessége : 12 cm.</t>
  </si>
  <si>
    <t>Szerkezeti anyag : 15 mm-es PANNONFALAP furatolt            ( átm. 20-50 ) rétegelt lemez  akusztikai panel, nútolt illesztéssel, rejtett rögzítéssel, csiszolt felülettel, selyemfényű lakkozással + stafniváz áttérszerkezet.</t>
  </si>
  <si>
    <t>Kápolna radiátor burkolat. 2. emelet 2.07</t>
  </si>
  <si>
    <t>Szerkezeti anyag : 15 mm-es PANNONFALAP furatolt            ( átm. 20-50 ) rétegelt lemez  akusztikai panel, nútolt illesztéssel, rejtett rögzítéssel, csiszolt felülettel, selyemfényű lakkozással + L20.20.3 és fa stafniváz áttérszerkezet. Fedlap : 18 mm-es PANNONFALAP furatolt ( átm. 40 ) rétegelt lemez</t>
  </si>
  <si>
    <t>Kiegészítők : KEKU összetolható vasalat</t>
  </si>
  <si>
    <t>Mérete : Hossz = 350 cm, magassága : 62 cm, szélessége : 20 cm ( 3 helyen az ablak beugróban + 74 / 30 cm )</t>
  </si>
  <si>
    <t>Kápolna ablak zsalugáter és falburkolat. 2. emelet 2.07</t>
  </si>
  <si>
    <t>A burkolot felület teljes mérete : Hossz = 240 cm, magassága : 275 cm, benne  3 helyen közében nyíló zsalugátor, mérete : 60 / 210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</si>
  <si>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BA-60</t>
    </r>
  </si>
  <si>
    <t>Előfal  mérete : 276 / 200 cm, benne 3 db ajtóval.</t>
  </si>
  <si>
    <t>Elválasztófal mérete : 137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</si>
  <si>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BF-01</t>
    </r>
  </si>
  <si>
    <t>Előfal  mérete : 396 / 200 cm, benne 4 db ajtóval.</t>
  </si>
  <si>
    <t>Elválasztófal mérete : 137 / 200 cm, 3 db</t>
  </si>
  <si>
    <t>Megjegyzés :  egyedi UNI 326 szín</t>
  </si>
  <si>
    <t xml:space="preserve">WC válaszfalrendszer legyártása és elhelyezése, konszignáció szerinti kialakatásban, vasalattal és felszereltséggel.                                                         Szerkezeti anyag : ES-SV C-13 kabinrendszer, 12 mm vastag compact műgyanta lap, állítható magasságú rozsdamentes acél lábakkal és padló rozetával, ajtónként 3 zsanérral, WC zárral.                                                            </t>
  </si>
  <si>
    <t xml:space="preserve">Piszoár elválasztó paraván legyártása és elhelyezése, konszignáció szerinti kialakatásban, vasalattal és felszereltséggel.                                                         Szerkezeti anyag : ES-SV C-13 rendszer, 12 mm vastag compact műgyanta lap, állítható magasságú rozsdamentes acél lábakkal és padló rozetával.                                </t>
  </si>
  <si>
    <t>Mérete : 45 + 15 / 125 +15 cm.</t>
  </si>
  <si>
    <t>Piszoár elválasztó paraván. Fiú WC-k.</t>
  </si>
  <si>
    <t>Megjegyzés :  egyedi UNI 627 szín</t>
  </si>
  <si>
    <t>Piszoár elválasztó paraván. Férfi WC-k.</t>
  </si>
  <si>
    <t>Mérete : 60 / 185 +15 cm.</t>
  </si>
  <si>
    <t>Megjegyzés :  egyedi UNI 608 szín</t>
  </si>
  <si>
    <t>Előfal  mérete : 373  / 200 cm, benne 3 db ajtóval.</t>
  </si>
  <si>
    <t>Elválasztófal mérete : 88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</si>
  <si>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BF-04</t>
    </r>
  </si>
  <si>
    <t>Előfal  mérete :  373 / 200 cm, benne 4 db ajtóval.</t>
  </si>
  <si>
    <t>Elválasztófal mérete : 124,5 / 200 cm, 3 db</t>
  </si>
  <si>
    <r>
      <t xml:space="preserve">Konszignációs jele: </t>
    </r>
    <r>
      <rPr>
        <b/>
        <sz val="10"/>
        <rFont val="Times New Roman"/>
        <family val="1"/>
        <charset val="238"/>
      </rPr>
      <t>BF-5</t>
    </r>
  </si>
  <si>
    <t>Oldalfal mérete : 88 / 200 cm, 1 db</t>
  </si>
  <si>
    <t>Előfal  mérete :  131 / 200 cm, benne 1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</si>
  <si>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BF-6</t>
    </r>
  </si>
  <si>
    <t>WC fülke, 1 db ajtóval. Férfi WC.</t>
  </si>
  <si>
    <t>WC fülke, 4 db ajtóval. Lány WC.</t>
  </si>
  <si>
    <t>WC fülke, 3 db ajtóval. Fiú WC.</t>
  </si>
  <si>
    <t>WC fülke, 2 db ajtóval. Férfi WC.</t>
  </si>
  <si>
    <t>Előfal  mérete :  291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</si>
  <si>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BF-7</t>
    </r>
  </si>
  <si>
    <t>WC fülke, 2 db ajtóval. Fiú WC.</t>
  </si>
  <si>
    <t>Elválasztófal mérete : 142 / 200 cm, 1 db</t>
  </si>
  <si>
    <t>Előfal  mérete : 181 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</si>
  <si>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BF-08</t>
    </r>
  </si>
  <si>
    <r>
      <t xml:space="preserve">Konszignációs jele: </t>
    </r>
    <r>
      <rPr>
        <b/>
        <sz val="10"/>
        <rFont val="Times New Roman"/>
        <family val="1"/>
        <charset val="238"/>
      </rPr>
      <t>BF-09</t>
    </r>
  </si>
  <si>
    <t>Elválasztófal mérete : 125,5 / 200 cm, 3 db</t>
  </si>
  <si>
    <t>Mosdópult 2 mosdóval. Fiú WC-k.</t>
  </si>
  <si>
    <t>Pult mérete : 206 / 60 cm, 2 db mosdóhely kivágással.</t>
  </si>
  <si>
    <t>Mosdópult 2 mosdóval. Lány WC-k.</t>
  </si>
  <si>
    <t>Pult mérete : 181,5 / 60 cm, 2 db mosdóhely kivágással.</t>
  </si>
  <si>
    <t>Pult előlap mérete : 206 / 21 cm.</t>
  </si>
  <si>
    <t>Pult előlap mérete : 181,5 / 21 cm.</t>
  </si>
  <si>
    <t>Mosdópult 3 mosdóval. Lány WC-k.</t>
  </si>
  <si>
    <t>Mosdópult 3 mosdóval + szekrény. Étterem.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</si>
  <si>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A szekrény anyaga : 18 mm vastag KOSKIDECOR TRANSPARENT  dekoratív rétegelt lemez, áttetsző melamin bevonattal, fehér színben.                                            Fogantyú : 30 mm ármérőjű kör lyuk a bútorlapba marva.                                       </t>
  </si>
  <si>
    <t>Pult mérete : 295,5 / 58 cm, 3 db mosdóhely kivágással.</t>
  </si>
  <si>
    <t>Szekrény teljes mérete : hossza : 295,5 cm, magassága : 213 cm, szélessége : 58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</si>
  <si>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BP-03</t>
    </r>
  </si>
  <si>
    <t>Mosdópult 3 mosdóval. Fiú WC-k.</t>
  </si>
  <si>
    <t>Pult mérete : 208 / 60 cm, 3 db mosdóhely kivágással.</t>
  </si>
  <si>
    <t>Pult előlap mérete : 208 / 21 cm.</t>
  </si>
  <si>
    <t>Mosdópult 2 mosdóval. Női WC-k.</t>
  </si>
  <si>
    <t>Pult mérete : 172,5 / 60 cm, 2 db mosdóhely kivágással.</t>
  </si>
  <si>
    <t>Pult előlap mérete : 172,5 / 21 cm.</t>
  </si>
  <si>
    <t>Mosdópult 2 mosdóval. Férfi WC-k.</t>
  </si>
  <si>
    <t>Pult mérete : 197 / 60 cm, 2 db mosdóhely kivágással.</t>
  </si>
  <si>
    <t>Pult előlap mérete : 197 / 21 cm.</t>
  </si>
  <si>
    <t>Mosdópult 2 mosdóval. Fiú WC.</t>
  </si>
  <si>
    <t>Pult mérete : 203,5 / 60 cm, 2 db mosdóhely kivágással.</t>
  </si>
  <si>
    <t>Pult előlap mérete : 203,5 / 21 cm.</t>
  </si>
  <si>
    <t>Egyedi műkőpad legyártása és elhelyezése</t>
  </si>
  <si>
    <t>Megjegyzés : A BL-04 lakatos szerkezettel összeépítendő.</t>
  </si>
  <si>
    <t>Szerkezeti anyagok : 2 cm vastag forgácslap háttérszerkezet, 2 cm vastag műkólap, 5 mm-es lekerekített éllel, a műkőlapből kimart szellőző nyílásokkal.</t>
  </si>
  <si>
    <t>Mérete : hossz : 398 cm, szélesség : 50 + 8 cm.</t>
  </si>
  <si>
    <t>Tantermi szekrény.</t>
  </si>
  <si>
    <t xml:space="preserve">Folyosói öltözőszekrény. </t>
  </si>
  <si>
    <t>Folyosói öltözőszekrény.</t>
  </si>
  <si>
    <t xml:space="preserve">Tantermi szekrény kézmosóval. </t>
  </si>
  <si>
    <t>BELSŐ NYÍLÁSZÁRÓK ( B-JELŰ )</t>
  </si>
  <si>
    <t>LAKATOS SZERKEZETEK ( BL JELŰ )</t>
  </si>
  <si>
    <t>BELSŐÉPÍTÉSZETI BÚTOROZÁS ( BA JELŰ )</t>
  </si>
  <si>
    <t>VÍZESBLOKK PARAVÁNFALAK ( BF JELŰ )</t>
  </si>
  <si>
    <t>MOSDÓPULTOK ( BP JELŰ )</t>
  </si>
  <si>
    <t>MŰKŐ SZERKEZETEK ( BC JELŰ )</t>
  </si>
  <si>
    <t>Burkolás belső térben</t>
  </si>
  <si>
    <t>Beépített bútorozás ( BA jelű )</t>
  </si>
  <si>
    <t>Belsőépítészeti lakatos szerkezetek ( BL jelű )</t>
  </si>
  <si>
    <t>Vízesblokk paravánfalak ( BF jelű )</t>
  </si>
  <si>
    <t>Mosdópultok ( BP jelű )</t>
  </si>
  <si>
    <t>Belsőépítészeti belső nyílászárók ( B jelű )</t>
  </si>
  <si>
    <t>1.A ÜTEM</t>
  </si>
  <si>
    <t>Műkőszerkezetek ( BC jelű )</t>
  </si>
  <si>
    <t>I.A ÜTEM</t>
  </si>
  <si>
    <t>EGYÜTT KEZELENDŐ A MŰSZAKI SPECIFIKÁCIÓVAL ÉS A TERVEKKEL !</t>
  </si>
  <si>
    <t xml:space="preserve">Ajánlott típusa ( vagy vele műszakilag egyenérkékű ): DUROSTONE DUROFLOW nagy teherbírású, önterrülő padlóhabarcs, 1 cm összvastagságban, amely áll : </t>
  </si>
  <si>
    <t xml:space="preserve">Ajánlott típusa ( vagy vele műszakilag egyenérkékű ): DUROSTONE HARMONY glettbeton, 1 cm összvastagságban, amely áll : </t>
  </si>
  <si>
    <t xml:space="preserve">Ajánlott típusa ( vagy vele műszakilag egyenérkékű ): DUROSTONE DUROFLOW nagy teherbírású, önterrülő habarcs, 1 cm összvastagságban, saválló bevonattal, amely áll : </t>
  </si>
  <si>
    <t>Ragasztott parketta padlóburkolat ( 1. típus )</t>
  </si>
  <si>
    <t xml:space="preserve">Amely áll : </t>
  </si>
  <si>
    <t>Készül : tanári blokk</t>
  </si>
  <si>
    <t>Ragasztott parketta padlóburkolat ( 2. típus )</t>
  </si>
  <si>
    <t>csaphornyos keményfa tölgyparketta, 2,5 cm vastag, ragasztva</t>
  </si>
  <si>
    <t>rétegelt tölgy keményfa parketta, 15 mm vastag, ( rétegelt fenyő + 3-4 mm-es tögy felület, hézagolva, ragasztva, padlófűtésre alkalmas kivitelben</t>
  </si>
  <si>
    <t>olajozott felületképzés</t>
  </si>
  <si>
    <t>Ajánlott típusa ( vagy vele műszakilag egyenérkékű ):        Zalakerámia CEMENTI ZRG 607 vagy ZGD 60607 típus, 30x60 cm méretben, matt szürke színben. Kopásállóság : min. PEI 4, csúszamentesség : min. R10.</t>
  </si>
  <si>
    <t>Ajánlott típusa ( vagy vele műszakilag egyenérkékű ):        Zalakerámia ARCHITECT TAURUS GRANIT TAA35076 76S típus, 30x30 cm méretben, matt szürke színben. Kopásállóság : min. PEI 4, csúszamentesség : min. R10.</t>
  </si>
  <si>
    <t>Lépcsőburkolat készítése ( 1-es típus ) Előregyártott beton ( műkő ) lapok, terrazzo.</t>
  </si>
  <si>
    <t xml:space="preserve"> 11.1</t>
  </si>
  <si>
    <t>Vágott greslap lábazat, 15 cm-es magassággal, a padlóburkolat anyagával megegyező anyaggal</t>
  </si>
  <si>
    <t>Készül : greslap ( 2. típus ) burkolatos helyiségekben</t>
  </si>
  <si>
    <t>Készül : parketta burkolatos helyiségekben</t>
  </si>
  <si>
    <t>Burkolat síkjába ragasztott tükör vízesblokokban.</t>
  </si>
  <si>
    <t xml:space="preserve">Szennyfogó szőnyeg elhelyezése </t>
  </si>
  <si>
    <t>Ajánlott típusa ( vagy vele műszakilag egyenérkékű ): HAGO COMBICLEAM BUSH 12, Nova fekete sörték, 01 anttracit tűfilc betéttel.</t>
  </si>
  <si>
    <t xml:space="preserve">10 mm vtg. forgácslap hátfalon festett fekete krétatábla. Trinát Skolatex vizes bázisú, oldószer nélküli, matt vízálló táblafesték, fekete színben. 6. jelű. </t>
  </si>
  <si>
    <t xml:space="preserve">Krétatábla. ( szín kiviteli terv szerint ). Pentart Chalboard Paint táblafesték, falra felhordva. 6a. jelű. </t>
  </si>
  <si>
    <t xml:space="preserve">Krétatábla. Trinát Skolatex vizes bázisú, oldószer nélküli, matt vízálló táblafesték, fekete színben, falra felhordva. 6b. jelű. </t>
  </si>
  <si>
    <t xml:space="preserve">EGYEDI FA FALBURKOLATOK </t>
  </si>
  <si>
    <t xml:space="preserve">Rétegelt lemez falburkolat elhelyezése.                                         18 mm vtg. csúszásmentesített nyír rétegelt lemez, hatszögletű struktúrájú csúszásmentesített fenolfilm felülettel, natúr film hátoldallal. Pl : Pannon-Falap HEXA,  szürke színben. 7. jelű. </t>
  </si>
  <si>
    <t xml:space="preserve">Rétegelt lemez falburkolat elhelyezése.                                    18 mm vtg. natúr fenyő rétegelt lemez, pácolva, 2 réteg matt lakkal felületkezelve. 11. jelű. </t>
  </si>
  <si>
    <t xml:space="preserve">Laminált forgácslap falburkolat elhelyezése.                         18 mm vastagságban, fehér színben, vízszintes stafnivázra szerelve, 5 mm-es látszóhézaggal sorolva, a hézagoknál élcsiszolva, az élek lakkozva, a szabadonálló élek kemányfából, lakkozva. 5. jelű. </t>
  </si>
  <si>
    <t xml:space="preserve">Parafa falburkolat elhelyezése  ( információs felület ).           100 mm-es forgácslap hátfalon 3 mm vtg                                    pl :WICANDERS Malta Moonligt parafa, lakkozva, 2 mm vtg alátét parafaréteggel ( össz vtg : 5 mm ) 2. jelű. </t>
  </si>
  <si>
    <t xml:space="preserve">Rétegelt lemez falburkolat elhelyezése.                                         18 mm vtg. csúszásmentesített nyír rétegelt lemez, kör mintázatú, csúszásmentesített fenolfilm felülettel, natúr film hátoldallal. Pl : Pannon-Falap METSA TOP,  fekete színben. 8. jelű. </t>
  </si>
  <si>
    <t xml:space="preserve">Akusztikus rétegelt lemez falburkolat elhelyezése.                                         3 tétegű táblák, körfuratolt, nyír színfurnérozott felülettel, fekete akusztikus fríz hátoldallal, fa tartóvázszerkezettel, mögötte 2 cm vtg hanglágy kőzetgyapot szigeteléssel. Pl : Pannon-Falap ATMOPHON. 13. jelű. </t>
  </si>
  <si>
    <t xml:space="preserve">LINÓLEUM FALBURKOLATOK </t>
  </si>
  <si>
    <t>Linóleum falburkolat burkolat készítése ( egyszínű )                                             Ajánlott típusa ( vagy vele műszakilag egyenérkékű ):  FORBO MARMOLEUM Real/Fresco/Vivace, 2,5 mm vtg. Javasolt színek : Fresco 3882 relaxing lagoon, Real 3238 laguna, Fresco 3828 blue heaven. 1. típus.</t>
  </si>
  <si>
    <t>Linóleum falburkolat burkolat készítése (csíkos).                       Ajánlott típusa ( vagy vele műszakilag egyenérkékű ):  FORBO MARMOLEUM Striato colour, 2,5 mm vtg. Javasolt színek: 5221 colour stream, 5241, sunshine yellow, 5242 red roses, 5243 peacock blue. 2. típus,          9.-es jelű.</t>
  </si>
  <si>
    <t>KERÁMIA  FALBURKOLATOK</t>
  </si>
  <si>
    <t xml:space="preserve">   </t>
  </si>
  <si>
    <t xml:space="preserve">Csempe falburkolat készítése ragasztva, fugázva, a szükséges helyeken élvédőzve.                                              Ajánlott típusa : ZALAKERÁMIA ARCHITECT CARNEVÁL ZBK 53001 vagy vele műszakilag egyenértékű, 20x50 cm-es méretben, fényes fehér színben, vízesblokkokban. </t>
  </si>
  <si>
    <t>VI.</t>
  </si>
  <si>
    <t xml:space="preserve">EGYÉB FALBURKOLATOK </t>
  </si>
  <si>
    <t>Egyedi posztertapéta elhelyezése. Vinyl tapéta, egyedi grafikával, latex nyyomási technológiával. 4. jelű.</t>
  </si>
  <si>
    <t>Egyedi művészeti kerámia burkolat készítése az előcsarnok 2 oszlopán.</t>
  </si>
  <si>
    <t>klt</t>
  </si>
  <si>
    <t>VII.</t>
  </si>
  <si>
    <t xml:space="preserve">EGYÉB </t>
  </si>
  <si>
    <t xml:space="preserve">Burkolatváltóprofil elhelyezése rozsdamentes kivitelben, a küszöb nélküli helyeken és a burkolat típus váltásoknál </t>
  </si>
  <si>
    <t>Dilatációs profil elhelyezése rozsdamentes kivitelben.</t>
  </si>
  <si>
    <t>hely</t>
  </si>
  <si>
    <t>Folyosói beton padlóburkolatban utólag gravírozott felíratok kialakítása ( kiviteli terv része )</t>
  </si>
  <si>
    <t>Előtétfalak készítése YTONG válaszfaltéglából, 5 cm vastagságban, egyes folyosói szakaszokon.</t>
  </si>
  <si>
    <t>Lábazati fal készítése 1 sor YTONG válaszfaltéglából, 10 cm vastagságban, 15 cm magassággal, öltözőszekrények alatt.</t>
  </si>
  <si>
    <t>BELSŐÉPÍTÉSZETI FALAZÁS</t>
  </si>
  <si>
    <t>BELSŐÉPÍTÉSZETI SZÁRAZÉPÍTÉS</t>
  </si>
  <si>
    <t>Gipszkarton előtétfalak készítése vízesblokkban, falba épített WC tartályoknál, CW vázszerkezetre szerelt 2 réteg 12,5 mm-es impregnált gipszkarton lemez.</t>
  </si>
  <si>
    <t>Gipszkarton elburkolások készítése, CW vagy fa  vázszerkezetre szerelt 1 réteg normál gipszkarton lemez, a jelzett helyeken a bútorok körül.</t>
  </si>
  <si>
    <t>Gipszkarton akusztikai falszerkezet készítése, CW75-ös vázszerkezetre 1x1 réteg 12,5 mm-es normál gipszkarton lemez, közte 7,5 cm vtg hanglágy ásványgyapot kitöltéssel. ( Fm-2 és Fm-3 falmetszet )</t>
  </si>
  <si>
    <t>Belsőépítészeti szárazépítés</t>
  </si>
  <si>
    <t>I.B ÜTEM</t>
  </si>
  <si>
    <t>Rétegelt lemez lábazat, 15 mm vastagságban, 15 cm-es magassággal, r=3 mm-es fózzal, fehér páccal és 2 réteg matt vízesbázisú  lakkal felületkezelve, szilikonprofilba ültetve .</t>
  </si>
  <si>
    <t>Rétegelt lemez lábazat, 15 mm vastagságban, 15 cm-es magassággal, r=3 mm-es fózzal, fehér páccal és 2 réteg matt vízesbázisú  lakkal felületkezelve, szilikonprofil nélkül.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</si>
  <si>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</si>
  <si>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</si>
  <si>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</si>
  <si>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</si>
  <si>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</si>
  <si>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</si>
  <si>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</si>
  <si>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</si>
  <si>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</si>
  <si>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</si>
  <si>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</si>
  <si>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2.3</t>
  </si>
  <si>
    <t xml:space="preserve"> 2.4</t>
  </si>
  <si>
    <t>Csatlakozó kiegészítő szerkezet : A bútorral összeépítendő és az anyagával megegyező faburkolat.</t>
  </si>
  <si>
    <t xml:space="preserve">A MUNKANEM EGYÜTT KEZELENDŐ A KONSZIGNÁCIÓVAL ! 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</si>
  <si>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</t>
  </si>
  <si>
    <t xml:space="preserve"> 1.1</t>
  </si>
  <si>
    <t>Burkolás belső térben ( falburkolatok )</t>
  </si>
  <si>
    <t>BURKOLÁS BELSŐ TÉRBEN - FALBURKOLATOK</t>
  </si>
  <si>
    <t>Felületképzés ( színes falfelület )</t>
  </si>
  <si>
    <t xml:space="preserve">Tantermi szekrény. </t>
  </si>
  <si>
    <t>II. ÜTEM</t>
  </si>
  <si>
    <t>Rétegelt lemez lábazat, 15 mm vastagságban, 15 cm-es magassággal, r=3 mm-es fózzal, fehér páccal és 2 réteg matt vízesbázisú  lakkal felületkezelve, szilikonprofilba ültetve.</t>
  </si>
  <si>
    <r>
      <t xml:space="preserve">Rétegelt lemez lábazat, 15 mm vastagságban, 15 cm-es magassággal, r=3 mm-es fózzal, fehér páccal és 2 réteg matt vízesbázisú  lakkal felületkezelve, szilikonprofil nélkül </t>
    </r>
    <r>
      <rPr>
        <sz val="10"/>
        <color rgb="FFFF0000"/>
        <rFont val="Times New Roman"/>
        <family val="1"/>
        <charset val="238"/>
      </rPr>
      <t>.</t>
    </r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</si>
  <si>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</si>
  <si>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</si>
  <si>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</si>
  <si>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</si>
  <si>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</si>
  <si>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</si>
  <si>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</si>
  <si>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</si>
  <si>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</si>
  <si>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</si>
  <si>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 xml:space="preserve"> 1.20</t>
  </si>
  <si>
    <t xml:space="preserve"> 1.21</t>
  </si>
  <si>
    <t xml:space="preserve"> 1.22</t>
  </si>
  <si>
    <t xml:space="preserve"> 1.23</t>
  </si>
  <si>
    <t xml:space="preserve"> 1.24</t>
  </si>
  <si>
    <t xml:space="preserve"> 4.1</t>
  </si>
  <si>
    <t xml:space="preserve"> 5.1</t>
  </si>
  <si>
    <t xml:space="preserve"> 6.1</t>
  </si>
  <si>
    <t>Zöldfal kialakítása a növények fogadására ( növény ültetés nélkül )</t>
  </si>
  <si>
    <t xml:space="preserve">A MUNKANEM EGYÜTT KEZELENDŐ A KONSZIGNÁCIÓKKAL  ! </t>
  </si>
  <si>
    <t>Galérai mellvédkorlát ( íves )</t>
  </si>
  <si>
    <t>1.2</t>
  </si>
  <si>
    <t>1.3</t>
  </si>
  <si>
    <t>1.4</t>
  </si>
  <si>
    <t>Belsőépítészeti falazások</t>
  </si>
  <si>
    <t>Készül : ( kiemelt tantermek  )</t>
  </si>
  <si>
    <t>Készül : raktárak, alárendelt helyek</t>
  </si>
  <si>
    <t>Készül : ( folyosók, lépcsőelőtér )</t>
  </si>
  <si>
    <t xml:space="preserve"> 7.1</t>
  </si>
  <si>
    <t xml:space="preserve"> 7.2</t>
  </si>
  <si>
    <t xml:space="preserve">Műkő lábazat, 8 mm vastagságban, 15 cm-es magassággal, Durosstone, fehér színben. </t>
  </si>
  <si>
    <t xml:space="preserve">Készül :  kiemelt tantermek </t>
  </si>
  <si>
    <t xml:space="preserve">Készül : egyedi bútorozású tantermek </t>
  </si>
  <si>
    <t>Készül : kápolna és előtér</t>
  </si>
  <si>
    <t xml:space="preserve"> 10.1</t>
  </si>
  <si>
    <t xml:space="preserve"> 10.2</t>
  </si>
  <si>
    <t>Aulában beton padlóburkolatban utólag gravírozott felíratok és minták kialakítása ( kiviteli terv része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</si>
  <si>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BP-07</t>
    </r>
  </si>
  <si>
    <t>Egyedi lépcsőt szinbolizáló vonalas festett grafika szintenként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</si>
  <si>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konyhában, tantermekben, alárendelt helyeken.</t>
  </si>
  <si>
    <t>Gipszkartin szoknyafal készítése étteremben, fém tartóváz szerkezeten 1x1 réteg normál 12,5 mm-es gipszkarton lap burkolattal</t>
  </si>
  <si>
    <t>Lábazati fal készítése 1 sor YTONG válaszfaltéglából, 10 cm vastagságban, 15 cm magassággal, öltözőszekrények  alatt.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</si>
  <si>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alagsori szeményzeti vízesblokkban és konyhában., alárendelt helyeken, tanternmekben.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</si>
  <si>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 folyosón, a szín a kiviteli terv része )</t>
  </si>
  <si>
    <t>Mosható falfestés glettelt felületen, három rétegben, sima felületen.                                                                      Ajánlott típusa :  STOcolor Opticryl Satinmatt vagy vele azonos minőségű belsőtéri falfesték, ( egyedi színterv szerint tantermekben, a szín a kiviteli terv része)</t>
  </si>
  <si>
    <t>Linóleum falburkolat burkolat készítése ( egyszínű )                                             Ajánlott típusa ( vagy vele műszakilag egyenérkékű ):  Ajánlott típusa ( vagy vele műszakilag egyenérkékű ): FORBO MARMOLEUM REAL/FRESCO/VIVACE, 2,5 mm vtg. 3. típus.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</si>
  <si>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szerint, folyosókkon, a szín a kiviteli terv része)</t>
  </si>
  <si>
    <t xml:space="preserve">Krétatábla. Trinát Skolatex vizes bázisú, oldószer nélküli, matt vízálló táblafesték, fekete színben, falra vagy fémlemezre felhordva. 6b. jelű. </t>
  </si>
  <si>
    <t xml:space="preserve">Csempe falburkolat készítése ragasztva, fugázva, a szükséges helyeken élvédőzve.                               Ajánlott típusa: TUBABZIN ALL IN WHITE hullámmintás struktúrával, 30x60 cm méretben, matt fehér színben, étteremben. 1. jelű.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</si>
</sst>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-* #,##0\ &quot;Ft&quot;_-;\-* #,##0\ &quot;Ft&quot;_-;_-* &quot;-&quot;\ &quot;Ft&quot;_-;_-@_-"/>
    <numFmt numFmtId="43" formatCode="_-* #,##0.00\ _F_t_-;\-* #,##0.00\ _F_t_-;_-* &quot;-&quot;??\ _F_t_-;_-@_-"/>
    <numFmt numFmtId="164" formatCode="#,##0\ &quot;Ft&quot;"/>
    <numFmt numFmtId="165" formatCode="_-* #,##0_-;\-* #,##0_-;_-* \-_-;_-@_-"/>
    <numFmt numFmtId="166" formatCode="_-* #,##0.00_-;\-* #,##0.00_-;_-* \-??_-;_-@_-"/>
    <numFmt numFmtId="167" formatCode="&quot; &quot;#,##0.00&quot;     &quot;;&quot;-&quot;#,##0.00&quot;     &quot;;&quot; &quot;&quot;-&quot;#&quot;     &quot;;@&quot; &quot;"/>
    <numFmt numFmtId="168" formatCode="_(\$* #,##0.00_);_(\$* \(#,##0.00\);_(\$* \-??_);_(@_)"/>
    <numFmt numFmtId="169" formatCode="0.00;[Red]0.00"/>
    <numFmt numFmtId="170" formatCode="_-&quot;L. &quot;* #,##0_-;&quot;-L. &quot;* #,##0_-;_-&quot;L. &quot;* \-_-;_-@_-"/>
    <numFmt numFmtId="171" formatCode="_-&quot;L. &quot;* #,##0.00_-;&quot;-L. &quot;* #,##0.00_-;_-&quot;L. &quot;* \-??_-;_-@_-"/>
  </numFmts>
  <fonts count="5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0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Times New Roman CE"/>
      <family val="1"/>
      <charset val="238"/>
    </font>
    <font>
      <sz val="12"/>
      <name val="Times New Roman CE"/>
      <charset val="238"/>
    </font>
    <font>
      <sz val="10"/>
      <color indexed="8"/>
      <name val="MS Sans Serif"/>
      <family val="2"/>
      <charset val="238"/>
    </font>
    <font>
      <sz val="10"/>
      <name val="Helv"/>
      <charset val="238"/>
    </font>
    <font>
      <sz val="11"/>
      <color rgb="FF000000"/>
      <name val="Calibri"/>
      <family val="2"/>
      <charset val="238"/>
    </font>
    <font>
      <u/>
      <sz val="9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sz val="11"/>
      <name val="‚l‚r ‚oSVbN"/>
      <charset val="128"/>
    </font>
    <font>
      <u/>
      <sz val="9"/>
      <color indexed="20"/>
      <name val="Arial"/>
      <family val="2"/>
      <charset val="238"/>
    </font>
    <font>
      <sz val="12"/>
      <name val="Univers"/>
      <family val="2"/>
      <charset val="238"/>
    </font>
    <font>
      <sz val="10"/>
      <name val="Arial CE"/>
      <family val="2"/>
      <charset val="1"/>
    </font>
    <font>
      <b/>
      <i/>
      <sz val="10"/>
      <name val="Times New Roman"/>
      <family val="1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F5FA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16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0" fontId="35" fillId="0" borderId="0">
      <alignment vertical="top"/>
    </xf>
    <xf numFmtId="0" fontId="4" fillId="0" borderId="0"/>
    <xf numFmtId="0" fontId="29" fillId="0" borderId="9" applyNumberFormat="0" applyFill="0" applyAlignment="0" applyProtection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36" fillId="0" borderId="0"/>
    <xf numFmtId="0" fontId="32" fillId="22" borderId="1" applyNumberFormat="0" applyAlignment="0" applyProtection="0"/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35" fillId="0" borderId="0">
      <alignment vertical="top"/>
    </xf>
    <xf numFmtId="0" fontId="1" fillId="0" borderId="0"/>
    <xf numFmtId="0" fontId="37" fillId="0" borderId="0"/>
    <xf numFmtId="0" fontId="1" fillId="0" borderId="0"/>
    <xf numFmtId="0" fontId="4" fillId="0" borderId="0"/>
    <xf numFmtId="0" fontId="1" fillId="0" borderId="0"/>
    <xf numFmtId="0" fontId="45" fillId="0" borderId="0"/>
    <xf numFmtId="0" fontId="3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43" fillId="0" borderId="32" applyProtection="0">
      <alignment horizontal="center" vertical="top" wrapText="1"/>
    </xf>
    <xf numFmtId="165" fontId="37" fillId="0" borderId="0" applyFont="0" applyFill="0" applyAlignment="0" applyProtection="0"/>
    <xf numFmtId="166" fontId="37" fillId="0" borderId="0" applyFont="0" applyFill="0" applyAlignment="0" applyProtection="0"/>
    <xf numFmtId="0" fontId="23" fillId="16" borderId="5" applyNumberFormat="0" applyAlignment="0" applyProtection="0"/>
    <xf numFmtId="167" fontId="48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49" fillId="0" borderId="0" applyNumberFormat="0" applyFill="0" applyAlignment="0" applyProtection="0"/>
    <xf numFmtId="0" fontId="37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168" fontId="37" fillId="0" borderId="0" applyFont="0" applyFill="0" applyAlignment="0" applyProtection="0"/>
    <xf numFmtId="169" fontId="37" fillId="0" borderId="0"/>
    <xf numFmtId="169" fontId="37" fillId="0" borderId="0"/>
    <xf numFmtId="0" fontId="50" fillId="0" borderId="0"/>
    <xf numFmtId="169" fontId="37" fillId="0" borderId="0"/>
    <xf numFmtId="0" fontId="44" fillId="0" borderId="0"/>
    <xf numFmtId="169" fontId="37" fillId="0" borderId="0"/>
    <xf numFmtId="0" fontId="37" fillId="0" borderId="0"/>
    <xf numFmtId="0" fontId="45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5" fillId="0" borderId="0"/>
    <xf numFmtId="0" fontId="51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37" fillId="0" borderId="0"/>
    <xf numFmtId="169" fontId="37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169" fontId="37" fillId="0" borderId="0"/>
    <xf numFmtId="0" fontId="53" fillId="0" borderId="0"/>
    <xf numFmtId="0" fontId="4" fillId="0" borderId="0"/>
    <xf numFmtId="0" fontId="29" fillId="0" borderId="9" applyNumberFormat="0" applyFill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0" fontId="37" fillId="0" borderId="0" applyFont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54" fillId="0" borderId="0" applyNumberFormat="0" applyFill="0" applyAlignment="0" applyProtection="0"/>
    <xf numFmtId="0" fontId="4" fillId="0" borderId="0"/>
    <xf numFmtId="0" fontId="46" fillId="0" borderId="0"/>
    <xf numFmtId="0" fontId="32" fillId="22" borderId="1" applyNumberFormat="0" applyAlignment="0" applyProtection="0"/>
    <xf numFmtId="170" fontId="37" fillId="0" borderId="0" applyFont="0" applyFill="0" applyAlignment="0" applyProtection="0"/>
    <xf numFmtId="171" fontId="37" fillId="0" borderId="0" applyFont="0" applyFill="0" applyAlignment="0" applyProtection="0"/>
    <xf numFmtId="0" fontId="55" fillId="0" borderId="0"/>
    <xf numFmtId="43" fontId="4" fillId="0" borderId="0" applyFont="0" applyFill="0" applyBorder="0" applyAlignment="0" applyProtection="0"/>
    <xf numFmtId="0" fontId="56" fillId="0" borderId="0"/>
    <xf numFmtId="0" fontId="1" fillId="0" borderId="0"/>
  </cellStyleXfs>
  <cellXfs count="349">
    <xf numFmtId="0" fontId="0" fillId="0" borderId="0" xfId="0"/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3" fontId="6" fillId="0" borderId="10" xfId="0" applyNumberFormat="1" applyFont="1" applyBorder="1" applyAlignment="1">
      <alignment horizont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 wrapText="1"/>
    </xf>
    <xf numFmtId="0" fontId="6" fillId="0" borderId="11" xfId="0" applyFont="1" applyFill="1" applyBorder="1" applyAlignment="1">
      <alignment vertical="top" wrapText="1"/>
    </xf>
    <xf numFmtId="3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wrapText="1"/>
    </xf>
    <xf numFmtId="0" fontId="0" fillId="0" borderId="0" xfId="0" applyFill="1"/>
    <xf numFmtId="0" fontId="6" fillId="0" borderId="1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center" wrapText="1"/>
    </xf>
    <xf numFmtId="0" fontId="15" fillId="0" borderId="19" xfId="39" applyFont="1" applyBorder="1" applyAlignment="1">
      <alignment vertical="top" wrapText="1"/>
    </xf>
    <xf numFmtId="0" fontId="15" fillId="0" borderId="16" xfId="39" applyFont="1" applyBorder="1" applyAlignment="1">
      <alignment vertical="top" wrapText="1"/>
    </xf>
    <xf numFmtId="0" fontId="15" fillId="0" borderId="14" xfId="39" applyFont="1" applyBorder="1" applyAlignment="1">
      <alignment vertical="top" wrapText="1"/>
    </xf>
    <xf numFmtId="0" fontId="15" fillId="0" borderId="0" xfId="39" applyFont="1" applyAlignment="1">
      <alignment vertical="top" wrapText="1"/>
    </xf>
    <xf numFmtId="0" fontId="15" fillId="0" borderId="23" xfId="39" applyFont="1" applyBorder="1" applyAlignment="1">
      <alignment vertical="top" wrapText="1"/>
    </xf>
    <xf numFmtId="0" fontId="15" fillId="0" borderId="0" xfId="39" applyFont="1" applyBorder="1" applyAlignment="1">
      <alignment vertical="top" wrapText="1"/>
    </xf>
    <xf numFmtId="0" fontId="15" fillId="0" borderId="18" xfId="39" applyFont="1" applyBorder="1" applyAlignment="1">
      <alignment vertical="top" wrapText="1"/>
    </xf>
    <xf numFmtId="0" fontId="33" fillId="0" borderId="23" xfId="39" applyFont="1" applyBorder="1" applyAlignment="1">
      <alignment vertical="top" wrapText="1"/>
    </xf>
    <xf numFmtId="0" fontId="12" fillId="0" borderId="0" xfId="39" applyFont="1" applyFill="1" applyBorder="1" applyAlignment="1">
      <alignment vertical="top" wrapText="1"/>
    </xf>
    <xf numFmtId="0" fontId="33" fillId="0" borderId="18" xfId="39" applyFont="1" applyBorder="1" applyAlignment="1">
      <alignment vertical="top" wrapText="1"/>
    </xf>
    <xf numFmtId="0" fontId="33" fillId="0" borderId="0" xfId="39" applyFont="1" applyAlignment="1">
      <alignment vertical="top" wrapText="1"/>
    </xf>
    <xf numFmtId="0" fontId="15" fillId="0" borderId="20" xfId="39" applyFont="1" applyBorder="1" applyAlignment="1">
      <alignment vertical="top" wrapText="1"/>
    </xf>
    <xf numFmtId="0" fontId="15" fillId="0" borderId="10" xfId="39" applyFont="1" applyBorder="1" applyAlignment="1">
      <alignment vertical="top" wrapText="1"/>
    </xf>
    <xf numFmtId="0" fontId="15" fillId="0" borderId="21" xfId="39" applyFont="1" applyBorder="1" applyAlignment="1">
      <alignment vertical="top" wrapText="1"/>
    </xf>
    <xf numFmtId="0" fontId="6" fillId="0" borderId="24" xfId="0" applyFont="1" applyBorder="1"/>
    <xf numFmtId="3" fontId="6" fillId="0" borderId="24" xfId="0" applyNumberFormat="1" applyFont="1" applyBorder="1" applyAlignment="1">
      <alignment horizontal="center"/>
    </xf>
    <xf numFmtId="0" fontId="9" fillId="0" borderId="0" xfId="0" applyFont="1" applyFill="1" applyAlignment="1">
      <alignment vertical="center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center"/>
    </xf>
    <xf numFmtId="3" fontId="7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3" fillId="0" borderId="11" xfId="0" applyFont="1" applyFill="1" applyBorder="1" applyAlignment="1">
      <alignment vertical="center"/>
    </xf>
    <xf numFmtId="3" fontId="33" fillId="0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34" fillId="0" borderId="20" xfId="0" applyFont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22" xfId="0" applyFont="1" applyBorder="1" applyAlignment="1">
      <alignment horizontal="center" vertical="center"/>
    </xf>
    <xf numFmtId="0" fontId="8" fillId="0" borderId="13" xfId="0" applyFont="1" applyFill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33" fillId="0" borderId="13" xfId="0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Fill="1" applyAlignment="1">
      <alignment vertical="center"/>
    </xf>
    <xf numFmtId="0" fontId="6" fillId="24" borderId="22" xfId="0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vertical="center" wrapText="1"/>
    </xf>
    <xf numFmtId="0" fontId="9" fillId="24" borderId="12" xfId="0" applyFont="1" applyFill="1" applyBorder="1" applyAlignment="1">
      <alignment horizontal="right" vertical="center" wrapText="1"/>
    </xf>
    <xf numFmtId="3" fontId="9" fillId="24" borderId="12" xfId="0" applyNumberFormat="1" applyFont="1" applyFill="1" applyBorder="1" applyAlignment="1">
      <alignment horizontal="center" vertical="center" wrapText="1"/>
    </xf>
    <xf numFmtId="3" fontId="9" fillId="24" borderId="13" xfId="0" applyNumberFormat="1" applyFont="1" applyFill="1" applyBorder="1" applyAlignment="1">
      <alignment horizontal="center" vertical="center" wrapText="1"/>
    </xf>
    <xf numFmtId="3" fontId="9" fillId="24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8" fillId="26" borderId="21" xfId="0" applyNumberFormat="1" applyFont="1" applyFill="1" applyBorder="1" applyAlignment="1">
      <alignment horizontal="center" vertical="center"/>
    </xf>
    <xf numFmtId="0" fontId="15" fillId="0" borderId="31" xfId="39" applyFont="1" applyBorder="1" applyAlignment="1">
      <alignment vertical="top" wrapText="1"/>
    </xf>
    <xf numFmtId="0" fontId="15" fillId="0" borderId="23" xfId="39" applyFont="1" applyBorder="1" applyAlignment="1">
      <alignment vertical="center" wrapText="1"/>
    </xf>
    <xf numFmtId="0" fontId="15" fillId="0" borderId="18" xfId="39" applyFont="1" applyBorder="1" applyAlignment="1">
      <alignment vertical="center" wrapText="1"/>
    </xf>
    <xf numFmtId="0" fontId="15" fillId="0" borderId="0" xfId="39" applyFont="1" applyAlignment="1">
      <alignment vertical="center" wrapText="1"/>
    </xf>
    <xf numFmtId="0" fontId="33" fillId="0" borderId="27" xfId="0" applyFont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/>
    </xf>
    <xf numFmtId="0" fontId="4" fillId="0" borderId="0" xfId="46"/>
    <xf numFmtId="0" fontId="4" fillId="0" borderId="0" xfId="46" applyFill="1"/>
    <xf numFmtId="0" fontId="6" fillId="0" borderId="21" xfId="46" applyFont="1" applyFill="1" applyBorder="1" applyAlignment="1">
      <alignment horizontal="right" wrapText="1"/>
    </xf>
    <xf numFmtId="0" fontId="6" fillId="0" borderId="15" xfId="46" applyFont="1" applyFill="1" applyBorder="1" applyAlignment="1">
      <alignment wrapText="1"/>
    </xf>
    <xf numFmtId="3" fontId="6" fillId="0" borderId="15" xfId="46" applyNumberFormat="1" applyFont="1" applyFill="1" applyBorder="1" applyAlignment="1">
      <alignment horizontal="center" wrapText="1"/>
    </xf>
    <xf numFmtId="0" fontId="40" fillId="0" borderId="21" xfId="46" applyFont="1" applyFill="1" applyBorder="1" applyAlignment="1">
      <alignment vertical="top" wrapText="1"/>
    </xf>
    <xf numFmtId="0" fontId="6" fillId="0" borderId="15" xfId="46" applyFont="1" applyFill="1" applyBorder="1" applyAlignment="1">
      <alignment horizontal="center" vertical="top" wrapText="1"/>
    </xf>
    <xf numFmtId="0" fontId="6" fillId="24" borderId="30" xfId="46" applyFont="1" applyFill="1" applyBorder="1" applyAlignment="1">
      <alignment horizontal="center" vertical="center" wrapText="1"/>
    </xf>
    <xf numFmtId="0" fontId="9" fillId="24" borderId="28" xfId="46" applyFont="1" applyFill="1" applyBorder="1" applyAlignment="1">
      <alignment vertical="center" wrapText="1"/>
    </xf>
    <xf numFmtId="0" fontId="9" fillId="24" borderId="28" xfId="46" applyFont="1" applyFill="1" applyBorder="1" applyAlignment="1">
      <alignment horizontal="right" vertical="center" wrapText="1"/>
    </xf>
    <xf numFmtId="3" fontId="9" fillId="24" borderId="28" xfId="46" applyNumberFormat="1" applyFont="1" applyFill="1" applyBorder="1" applyAlignment="1">
      <alignment horizontal="center" vertical="center" wrapText="1"/>
    </xf>
    <xf numFmtId="3" fontId="9" fillId="24" borderId="29" xfId="46" applyNumberFormat="1" applyFont="1" applyFill="1" applyBorder="1" applyAlignment="1">
      <alignment horizontal="center" vertical="center" wrapText="1"/>
    </xf>
    <xf numFmtId="3" fontId="9" fillId="24" borderId="27" xfId="46" applyNumberFormat="1" applyFont="1" applyFill="1" applyBorder="1" applyAlignment="1">
      <alignment horizontal="center" vertical="center" wrapText="1"/>
    </xf>
    <xf numFmtId="49" fontId="6" fillId="0" borderId="21" xfId="46" applyNumberFormat="1" applyFont="1" applyFill="1" applyBorder="1" applyAlignment="1">
      <alignment vertical="top" wrapText="1"/>
    </xf>
    <xf numFmtId="0" fontId="4" fillId="0" borderId="0" xfId="46" applyAlignment="1">
      <alignment vertical="center"/>
    </xf>
    <xf numFmtId="0" fontId="6" fillId="0" borderId="23" xfId="46" applyFont="1" applyFill="1" applyBorder="1" applyAlignment="1">
      <alignment horizontal="center" vertical="top" wrapText="1"/>
    </xf>
    <xf numFmtId="0" fontId="40" fillId="0" borderId="17" xfId="46" applyFont="1" applyFill="1" applyBorder="1" applyAlignment="1">
      <alignment vertical="top" wrapText="1"/>
    </xf>
    <xf numFmtId="0" fontId="6" fillId="0" borderId="0" xfId="46" applyFont="1" applyAlignment="1">
      <alignment horizontal="center" vertical="top"/>
    </xf>
    <xf numFmtId="0" fontId="6" fillId="0" borderId="0" xfId="46" applyFont="1" applyAlignment="1">
      <alignment vertical="top" wrapText="1"/>
    </xf>
    <xf numFmtId="0" fontId="6" fillId="0" borderId="0" xfId="46" applyFont="1" applyAlignment="1">
      <alignment wrapText="1"/>
    </xf>
    <xf numFmtId="3" fontId="6" fillId="0" borderId="0" xfId="46" applyNumberFormat="1" applyFont="1" applyAlignment="1">
      <alignment horizontal="center" wrapText="1"/>
    </xf>
    <xf numFmtId="0" fontId="0" fillId="0" borderId="0" xfId="0" applyAlignment="1">
      <alignment vertical="top"/>
    </xf>
    <xf numFmtId="0" fontId="6" fillId="0" borderId="17" xfId="46" applyFont="1" applyFill="1" applyBorder="1" applyAlignment="1">
      <alignment horizontal="center" vertical="top" wrapText="1"/>
    </xf>
    <xf numFmtId="0" fontId="39" fillId="0" borderId="0" xfId="0" applyFont="1" applyAlignment="1">
      <alignment vertical="center"/>
    </xf>
    <xf numFmtId="0" fontId="6" fillId="24" borderId="30" xfId="0" applyFont="1" applyFill="1" applyBorder="1" applyAlignment="1">
      <alignment horizontal="center" vertical="center" wrapText="1"/>
    </xf>
    <xf numFmtId="0" fontId="9" fillId="24" borderId="28" xfId="0" applyFont="1" applyFill="1" applyBorder="1" applyAlignment="1">
      <alignment vertical="center" wrapText="1"/>
    </xf>
    <xf numFmtId="0" fontId="9" fillId="24" borderId="28" xfId="0" applyFont="1" applyFill="1" applyBorder="1" applyAlignment="1">
      <alignment horizontal="right" vertical="center" wrapText="1"/>
    </xf>
    <xf numFmtId="3" fontId="9" fillId="24" borderId="28" xfId="0" applyNumberFormat="1" applyFont="1" applyFill="1" applyBorder="1" applyAlignment="1">
      <alignment horizontal="center" vertical="center" wrapText="1"/>
    </xf>
    <xf numFmtId="3" fontId="9" fillId="24" borderId="29" xfId="0" applyNumberFormat="1" applyFont="1" applyFill="1" applyBorder="1" applyAlignment="1">
      <alignment horizontal="center" vertical="center" wrapText="1"/>
    </xf>
    <xf numFmtId="3" fontId="9" fillId="24" borderId="27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wrapText="1"/>
    </xf>
    <xf numFmtId="0" fontId="6" fillId="0" borderId="11" xfId="46" applyFont="1" applyFill="1" applyBorder="1" applyAlignment="1">
      <alignment wrapText="1"/>
    </xf>
    <xf numFmtId="0" fontId="6" fillId="0" borderId="39" xfId="46" applyFont="1" applyFill="1" applyBorder="1" applyAlignment="1">
      <alignment horizontal="center" vertical="top"/>
    </xf>
    <xf numFmtId="3" fontId="6" fillId="0" borderId="33" xfId="46" applyNumberFormat="1" applyFont="1" applyFill="1" applyBorder="1" applyAlignment="1">
      <alignment horizontal="center" wrapText="1"/>
    </xf>
    <xf numFmtId="0" fontId="41" fillId="0" borderId="36" xfId="46" applyFont="1" applyFill="1" applyBorder="1" applyAlignment="1">
      <alignment vertical="top" wrapText="1"/>
    </xf>
    <xf numFmtId="0" fontId="6" fillId="0" borderId="33" xfId="46" applyFont="1" applyFill="1" applyBorder="1" applyAlignment="1">
      <alignment vertical="top" wrapText="1"/>
    </xf>
    <xf numFmtId="0" fontId="4" fillId="0" borderId="0" xfId="46" applyFill="1" applyAlignment="1">
      <alignment vertical="center"/>
    </xf>
    <xf numFmtId="0" fontId="6" fillId="24" borderId="34" xfId="46" applyFont="1" applyFill="1" applyBorder="1" applyAlignment="1">
      <alignment horizontal="center" vertical="center" wrapText="1"/>
    </xf>
    <xf numFmtId="0" fontId="9" fillId="24" borderId="40" xfId="46" applyFont="1" applyFill="1" applyBorder="1" applyAlignment="1">
      <alignment vertical="center" wrapText="1"/>
    </xf>
    <xf numFmtId="0" fontId="9" fillId="24" borderId="40" xfId="46" applyFont="1" applyFill="1" applyBorder="1" applyAlignment="1">
      <alignment horizontal="right" vertical="center" wrapText="1"/>
    </xf>
    <xf numFmtId="3" fontId="9" fillId="24" borderId="40" xfId="46" applyNumberFormat="1" applyFont="1" applyFill="1" applyBorder="1" applyAlignment="1">
      <alignment horizontal="center" vertical="center" wrapText="1"/>
    </xf>
    <xf numFmtId="3" fontId="9" fillId="24" borderId="35" xfId="46" applyNumberFormat="1" applyFont="1" applyFill="1" applyBorder="1" applyAlignment="1">
      <alignment horizontal="center" vertical="center" wrapText="1"/>
    </xf>
    <xf numFmtId="3" fontId="9" fillId="24" borderId="33" xfId="46" applyNumberFormat="1" applyFont="1" applyFill="1" applyBorder="1" applyAlignment="1">
      <alignment horizontal="center" vertical="center" wrapText="1"/>
    </xf>
    <xf numFmtId="0" fontId="6" fillId="0" borderId="33" xfId="46" applyFont="1" applyFill="1" applyBorder="1" applyAlignment="1">
      <alignment horizontal="center" vertical="top"/>
    </xf>
    <xf numFmtId="0" fontId="40" fillId="0" borderId="35" xfId="46" applyFont="1" applyFill="1" applyBorder="1" applyAlignment="1">
      <alignment vertical="top" wrapText="1"/>
    </xf>
    <xf numFmtId="3" fontId="6" fillId="0" borderId="33" xfId="0" applyNumberFormat="1" applyFont="1" applyFill="1" applyBorder="1" applyAlignment="1">
      <alignment horizont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6" fillId="0" borderId="33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wrapText="1"/>
    </xf>
    <xf numFmtId="0" fontId="14" fillId="0" borderId="33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vertical="center" wrapText="1"/>
    </xf>
    <xf numFmtId="0" fontId="6" fillId="0" borderId="36" xfId="45" applyFont="1" applyFill="1" applyBorder="1" applyAlignment="1">
      <alignment horizontal="center" vertical="top"/>
    </xf>
    <xf numFmtId="0" fontId="6" fillId="0" borderId="36" xfId="0" applyFont="1" applyFill="1" applyBorder="1" applyAlignment="1">
      <alignment wrapText="1"/>
    </xf>
    <xf numFmtId="3" fontId="6" fillId="0" borderId="36" xfId="0" applyNumberFormat="1" applyFont="1" applyFill="1" applyBorder="1" applyAlignment="1">
      <alignment horizontal="center" wrapText="1"/>
    </xf>
    <xf numFmtId="0" fontId="6" fillId="0" borderId="33" xfId="0" applyFont="1" applyFill="1" applyBorder="1" applyAlignment="1">
      <alignment horizontal="center" vertical="top"/>
    </xf>
    <xf numFmtId="0" fontId="6" fillId="0" borderId="33" xfId="47" applyFont="1" applyFill="1" applyBorder="1" applyAlignment="1">
      <alignment vertical="top" wrapText="1"/>
    </xf>
    <xf numFmtId="0" fontId="6" fillId="29" borderId="37" xfId="46" applyFont="1" applyFill="1" applyBorder="1" applyAlignment="1">
      <alignment wrapText="1"/>
    </xf>
    <xf numFmtId="3" fontId="6" fillId="29" borderId="37" xfId="46" applyNumberFormat="1" applyFont="1" applyFill="1" applyBorder="1" applyAlignment="1">
      <alignment horizontal="center" wrapText="1"/>
    </xf>
    <xf numFmtId="3" fontId="6" fillId="29" borderId="38" xfId="46" applyNumberFormat="1" applyFont="1" applyFill="1" applyBorder="1" applyAlignment="1">
      <alignment horizontal="center" wrapText="1"/>
    </xf>
    <xf numFmtId="0" fontId="6" fillId="29" borderId="0" xfId="46" applyFont="1" applyFill="1" applyBorder="1" applyAlignment="1">
      <alignment wrapText="1"/>
    </xf>
    <xf numFmtId="3" fontId="6" fillId="29" borderId="0" xfId="46" applyNumberFormat="1" applyFont="1" applyFill="1" applyBorder="1" applyAlignment="1">
      <alignment horizontal="center" wrapText="1"/>
    </xf>
    <xf numFmtId="3" fontId="6" fillId="29" borderId="18" xfId="46" applyNumberFormat="1" applyFont="1" applyFill="1" applyBorder="1" applyAlignment="1">
      <alignment horizontal="center" wrapText="1"/>
    </xf>
    <xf numFmtId="0" fontId="6" fillId="29" borderId="10" xfId="46" applyFont="1" applyFill="1" applyBorder="1" applyAlignment="1">
      <alignment wrapText="1"/>
    </xf>
    <xf numFmtId="3" fontId="6" fillId="29" borderId="10" xfId="46" applyNumberFormat="1" applyFont="1" applyFill="1" applyBorder="1" applyAlignment="1">
      <alignment horizontal="center" wrapText="1"/>
    </xf>
    <xf numFmtId="3" fontId="6" fillId="29" borderId="21" xfId="46" applyNumberFormat="1" applyFont="1" applyFill="1" applyBorder="1" applyAlignment="1">
      <alignment horizontal="center" wrapText="1"/>
    </xf>
    <xf numFmtId="0" fontId="9" fillId="0" borderId="0" xfId="39" applyFont="1" applyFill="1" applyBorder="1" applyAlignment="1">
      <alignment horizontal="left" vertical="center" wrapText="1"/>
    </xf>
    <xf numFmtId="0" fontId="6" fillId="29" borderId="34" xfId="0" applyFont="1" applyFill="1" applyBorder="1" applyAlignment="1">
      <alignment wrapText="1"/>
    </xf>
    <xf numFmtId="0" fontId="6" fillId="29" borderId="40" xfId="0" applyFont="1" applyFill="1" applyBorder="1" applyAlignment="1">
      <alignment wrapText="1"/>
    </xf>
    <xf numFmtId="3" fontId="6" fillId="29" borderId="40" xfId="0" applyNumberFormat="1" applyFont="1" applyFill="1" applyBorder="1" applyAlignment="1">
      <alignment horizontal="center" wrapText="1"/>
    </xf>
    <xf numFmtId="3" fontId="6" fillId="29" borderId="35" xfId="0" applyNumberFormat="1" applyFont="1" applyFill="1" applyBorder="1" applyAlignment="1">
      <alignment horizontal="center" wrapText="1"/>
    </xf>
    <xf numFmtId="0" fontId="6" fillId="29" borderId="0" xfId="46" applyFont="1" applyFill="1" applyBorder="1" applyAlignment="1">
      <alignment horizontal="right" wrapText="1"/>
    </xf>
    <xf numFmtId="0" fontId="6" fillId="29" borderId="37" xfId="46" applyFont="1" applyFill="1" applyBorder="1" applyAlignment="1">
      <alignment horizontal="right" wrapText="1"/>
    </xf>
    <xf numFmtId="0" fontId="6" fillId="29" borderId="10" xfId="46" applyFont="1" applyFill="1" applyBorder="1" applyAlignment="1">
      <alignment horizontal="right" wrapText="1"/>
    </xf>
    <xf numFmtId="0" fontId="6" fillId="29" borderId="34" xfId="46" applyFont="1" applyFill="1" applyBorder="1" applyAlignment="1">
      <alignment wrapText="1"/>
    </xf>
    <xf numFmtId="0" fontId="6" fillId="29" borderId="40" xfId="46" applyFont="1" applyFill="1" applyBorder="1" applyAlignment="1">
      <alignment wrapText="1"/>
    </xf>
    <xf numFmtId="3" fontId="6" fillId="29" borderId="40" xfId="46" applyNumberFormat="1" applyFont="1" applyFill="1" applyBorder="1" applyAlignment="1">
      <alignment horizontal="center" wrapText="1"/>
    </xf>
    <xf numFmtId="3" fontId="6" fillId="29" borderId="35" xfId="46" applyNumberFormat="1" applyFont="1" applyFill="1" applyBorder="1" applyAlignment="1">
      <alignment horizontal="center" wrapText="1"/>
    </xf>
    <xf numFmtId="0" fontId="6" fillId="0" borderId="23" xfId="39" applyFont="1" applyBorder="1" applyAlignment="1">
      <alignment vertical="top" wrapText="1"/>
    </xf>
    <xf numFmtId="0" fontId="6" fillId="0" borderId="18" xfId="39" applyFont="1" applyBorder="1" applyAlignment="1">
      <alignment vertical="top" wrapText="1"/>
    </xf>
    <xf numFmtId="0" fontId="6" fillId="0" borderId="0" xfId="39" applyFont="1" applyAlignment="1">
      <alignment vertical="top" wrapText="1"/>
    </xf>
    <xf numFmtId="0" fontId="6" fillId="0" borderId="0" xfId="39" applyFont="1" applyBorder="1" applyAlignment="1">
      <alignment vertical="top" wrapText="1"/>
    </xf>
    <xf numFmtId="0" fontId="6" fillId="0" borderId="23" xfId="39" applyFont="1" applyBorder="1" applyAlignment="1">
      <alignment vertical="center" wrapText="1"/>
    </xf>
    <xf numFmtId="0" fontId="12" fillId="0" borderId="0" xfId="39" applyFont="1" applyFill="1" applyBorder="1" applyAlignment="1">
      <alignment vertical="center" wrapText="1"/>
    </xf>
    <xf numFmtId="0" fontId="6" fillId="0" borderId="18" xfId="39" applyFont="1" applyBorder="1" applyAlignment="1">
      <alignment vertical="center" wrapText="1"/>
    </xf>
    <xf numFmtId="0" fontId="6" fillId="0" borderId="0" xfId="39" applyFont="1" applyAlignment="1">
      <alignment vertical="center" wrapText="1"/>
    </xf>
    <xf numFmtId="0" fontId="6" fillId="0" borderId="0" xfId="39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left" vertical="top" wrapText="1"/>
    </xf>
    <xf numFmtId="0" fontId="6" fillId="0" borderId="15" xfId="45" applyFont="1" applyFill="1" applyBorder="1" applyAlignment="1">
      <alignment horizontal="center" vertical="top"/>
    </xf>
    <xf numFmtId="0" fontId="14" fillId="0" borderId="15" xfId="0" applyFont="1" applyFill="1" applyBorder="1" applyAlignment="1">
      <alignment horizontal="left" vertical="top" wrapText="1"/>
    </xf>
    <xf numFmtId="0" fontId="6" fillId="0" borderId="17" xfId="45" applyFont="1" applyFill="1" applyBorder="1" applyAlignment="1">
      <alignment horizontal="center" vertical="top"/>
    </xf>
    <xf numFmtId="0" fontId="6" fillId="0" borderId="38" xfId="0" applyFont="1" applyFill="1" applyBorder="1" applyAlignment="1">
      <alignment wrapText="1"/>
    </xf>
    <xf numFmtId="0" fontId="14" fillId="0" borderId="17" xfId="0" applyFont="1" applyFill="1" applyBorder="1" applyAlignment="1">
      <alignment horizontal="left" vertical="top" wrapText="1"/>
    </xf>
    <xf numFmtId="0" fontId="6" fillId="29" borderId="39" xfId="0" applyFont="1" applyFill="1" applyBorder="1" applyAlignment="1">
      <alignment wrapText="1"/>
    </xf>
    <xf numFmtId="0" fontId="6" fillId="29" borderId="37" xfId="0" applyFont="1" applyFill="1" applyBorder="1" applyAlignment="1">
      <alignment wrapText="1"/>
    </xf>
    <xf numFmtId="3" fontId="6" fillId="29" borderId="37" xfId="0" applyNumberFormat="1" applyFont="1" applyFill="1" applyBorder="1" applyAlignment="1">
      <alignment horizontal="center" wrapText="1"/>
    </xf>
    <xf numFmtId="3" fontId="6" fillId="29" borderId="38" xfId="0" applyNumberFormat="1" applyFont="1" applyFill="1" applyBorder="1" applyAlignment="1">
      <alignment horizontal="center" wrapText="1"/>
    </xf>
    <xf numFmtId="0" fontId="6" fillId="29" borderId="23" xfId="0" applyFont="1" applyFill="1" applyBorder="1" applyAlignment="1">
      <alignment wrapText="1"/>
    </xf>
    <xf numFmtId="0" fontId="6" fillId="29" borderId="0" xfId="0" applyFont="1" applyFill="1" applyBorder="1" applyAlignment="1">
      <alignment wrapText="1"/>
    </xf>
    <xf numFmtId="3" fontId="6" fillId="29" borderId="0" xfId="0" applyNumberFormat="1" applyFont="1" applyFill="1" applyBorder="1" applyAlignment="1">
      <alignment horizontal="center" wrapText="1"/>
    </xf>
    <xf numFmtId="3" fontId="6" fillId="29" borderId="18" xfId="0" applyNumberFormat="1" applyFont="1" applyFill="1" applyBorder="1" applyAlignment="1">
      <alignment horizontal="center" wrapText="1"/>
    </xf>
    <xf numFmtId="0" fontId="6" fillId="29" borderId="20" xfId="0" applyFont="1" applyFill="1" applyBorder="1" applyAlignment="1">
      <alignment wrapText="1"/>
    </xf>
    <xf numFmtId="0" fontId="6" fillId="29" borderId="10" xfId="0" applyFont="1" applyFill="1" applyBorder="1" applyAlignment="1">
      <alignment wrapText="1"/>
    </xf>
    <xf numFmtId="3" fontId="6" fillId="29" borderId="10" xfId="0" applyNumberFormat="1" applyFont="1" applyFill="1" applyBorder="1" applyAlignment="1">
      <alignment horizontal="center" wrapText="1"/>
    </xf>
    <xf numFmtId="3" fontId="6" fillId="29" borderId="21" xfId="0" applyNumberFormat="1" applyFont="1" applyFill="1" applyBorder="1" applyAlignment="1">
      <alignment horizontal="center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wrapText="1"/>
    </xf>
    <xf numFmtId="0" fontId="6" fillId="0" borderId="17" xfId="0" applyFont="1" applyFill="1" applyBorder="1" applyAlignment="1">
      <alignment wrapText="1"/>
    </xf>
    <xf numFmtId="3" fontId="6" fillId="0" borderId="17" xfId="0" applyNumberFormat="1" applyFont="1" applyFill="1" applyBorder="1" applyAlignment="1">
      <alignment horizont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33" xfId="0" applyFont="1" applyBorder="1" applyAlignment="1">
      <alignment vertical="top" wrapText="1"/>
    </xf>
    <xf numFmtId="0" fontId="6" fillId="0" borderId="36" xfId="0" applyFont="1" applyBorder="1" applyAlignment="1">
      <alignment horizontal="justify" vertical="center"/>
    </xf>
    <xf numFmtId="0" fontId="6" fillId="0" borderId="20" xfId="45" applyFont="1" applyFill="1" applyBorder="1" applyAlignment="1">
      <alignment horizontal="center" vertical="top"/>
    </xf>
    <xf numFmtId="0" fontId="9" fillId="0" borderId="30" xfId="0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vertical="center" wrapText="1"/>
    </xf>
    <xf numFmtId="0" fontId="6" fillId="29" borderId="40" xfId="0" applyFont="1" applyFill="1" applyBorder="1" applyAlignment="1">
      <alignment vertical="center" wrapText="1"/>
    </xf>
    <xf numFmtId="3" fontId="6" fillId="29" borderId="40" xfId="0" applyNumberFormat="1" applyFont="1" applyFill="1" applyBorder="1" applyAlignment="1">
      <alignment horizontal="center" vertical="center" wrapText="1"/>
    </xf>
    <xf numFmtId="3" fontId="6" fillId="29" borderId="35" xfId="0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wrapText="1"/>
    </xf>
    <xf numFmtId="3" fontId="6" fillId="0" borderId="33" xfId="0" applyNumberFormat="1" applyFont="1" applyBorder="1" applyAlignment="1">
      <alignment horizontal="center" wrapText="1"/>
    </xf>
    <xf numFmtId="3" fontId="6" fillId="0" borderId="33" xfId="46" applyNumberFormat="1" applyFont="1" applyBorder="1" applyAlignment="1">
      <alignment horizontal="center" wrapText="1"/>
    </xf>
    <xf numFmtId="0" fontId="14" fillId="0" borderId="33" xfId="0" applyFont="1" applyBorder="1" applyAlignment="1">
      <alignment horizontal="left" vertical="top" wrapText="1"/>
    </xf>
    <xf numFmtId="0" fontId="6" fillId="0" borderId="36" xfId="0" applyFont="1" applyFill="1" applyBorder="1" applyAlignment="1">
      <alignment horizontal="justify" vertical="center"/>
    </xf>
    <xf numFmtId="0" fontId="6" fillId="0" borderId="20" xfId="46" applyFont="1" applyFill="1" applyBorder="1" applyAlignment="1">
      <alignment horizontal="center" vertical="top" wrapText="1"/>
    </xf>
    <xf numFmtId="3" fontId="6" fillId="0" borderId="0" xfId="46" applyNumberFormat="1" applyFont="1" applyFill="1" applyBorder="1" applyAlignment="1">
      <alignment horizontal="center" wrapText="1"/>
    </xf>
    <xf numFmtId="0" fontId="41" fillId="28" borderId="36" xfId="46" applyFont="1" applyFill="1" applyBorder="1" applyAlignment="1">
      <alignment vertical="top" wrapText="1"/>
    </xf>
    <xf numFmtId="0" fontId="40" fillId="28" borderId="17" xfId="46" applyFont="1" applyFill="1" applyBorder="1" applyAlignment="1">
      <alignment vertical="top" wrapText="1"/>
    </xf>
    <xf numFmtId="0" fontId="40" fillId="28" borderId="21" xfId="46" applyFont="1" applyFill="1" applyBorder="1" applyAlignment="1">
      <alignment vertical="top" wrapText="1"/>
    </xf>
    <xf numFmtId="0" fontId="40" fillId="28" borderId="35" xfId="46" applyFont="1" applyFill="1" applyBorder="1" applyAlignment="1">
      <alignment vertical="top" wrapText="1"/>
    </xf>
    <xf numFmtId="0" fontId="40" fillId="29" borderId="37" xfId="46" applyFont="1" applyFill="1" applyBorder="1" applyAlignment="1"/>
    <xf numFmtId="0" fontId="11" fillId="29" borderId="37" xfId="46" applyFont="1" applyFill="1" applyBorder="1" applyAlignment="1">
      <alignment horizontal="center" wrapText="1"/>
    </xf>
    <xf numFmtId="0" fontId="11" fillId="29" borderId="38" xfId="46" applyFont="1" applyFill="1" applyBorder="1" applyAlignment="1">
      <alignment horizontal="center" wrapText="1"/>
    </xf>
    <xf numFmtId="0" fontId="40" fillId="29" borderId="0" xfId="46" applyFont="1" applyFill="1" applyBorder="1" applyAlignment="1"/>
    <xf numFmtId="0" fontId="11" fillId="29" borderId="0" xfId="46" applyFont="1" applyFill="1" applyBorder="1" applyAlignment="1">
      <alignment horizontal="center" wrapText="1"/>
    </xf>
    <xf numFmtId="0" fontId="11" fillId="29" borderId="18" xfId="46" applyFont="1" applyFill="1" applyBorder="1" applyAlignment="1">
      <alignment horizontal="center" wrapText="1"/>
    </xf>
    <xf numFmtId="0" fontId="40" fillId="29" borderId="10" xfId="46" applyFont="1" applyFill="1" applyBorder="1" applyAlignment="1"/>
    <xf numFmtId="0" fontId="11" fillId="29" borderId="10" xfId="46" applyFont="1" applyFill="1" applyBorder="1" applyAlignment="1">
      <alignment horizontal="center" wrapText="1"/>
    </xf>
    <xf numFmtId="0" fontId="11" fillId="29" borderId="21" xfId="46" applyFont="1" applyFill="1" applyBorder="1" applyAlignment="1">
      <alignment horizontal="center" wrapText="1"/>
    </xf>
    <xf numFmtId="0" fontId="40" fillId="0" borderId="33" xfId="46" applyFont="1" applyFill="1" applyBorder="1" applyAlignment="1"/>
    <xf numFmtId="3" fontId="6" fillId="29" borderId="33" xfId="46" applyNumberFormat="1" applyFont="1" applyFill="1" applyBorder="1" applyAlignment="1">
      <alignment horizontal="center" wrapText="1"/>
    </xf>
    <xf numFmtId="3" fontId="6" fillId="29" borderId="33" xfId="0" applyNumberFormat="1" applyFont="1" applyFill="1" applyBorder="1" applyAlignment="1">
      <alignment horizontal="center" wrapText="1"/>
    </xf>
    <xf numFmtId="0" fontId="6" fillId="0" borderId="0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6" fillId="0" borderId="36" xfId="46" applyFont="1" applyFill="1" applyBorder="1" applyAlignment="1">
      <alignment horizontal="center" vertical="top"/>
    </xf>
    <xf numFmtId="0" fontId="6" fillId="29" borderId="39" xfId="46" applyFont="1" applyFill="1" applyBorder="1" applyAlignment="1">
      <alignment wrapText="1"/>
    </xf>
    <xf numFmtId="0" fontId="6" fillId="31" borderId="0" xfId="0" applyFont="1" applyFill="1" applyAlignment="1">
      <alignment vertical="top" wrapText="1"/>
    </xf>
    <xf numFmtId="0" fontId="6" fillId="31" borderId="0" xfId="0" applyFont="1" applyFill="1" applyAlignment="1">
      <alignment wrapText="1"/>
    </xf>
    <xf numFmtId="3" fontId="6" fillId="31" borderId="0" xfId="0" applyNumberFormat="1" applyFont="1" applyFill="1" applyAlignment="1">
      <alignment horizontal="center" wrapText="1"/>
    </xf>
    <xf numFmtId="0" fontId="40" fillId="0" borderId="15" xfId="46" applyFont="1" applyFill="1" applyBorder="1" applyAlignment="1">
      <alignment vertical="top" wrapText="1"/>
    </xf>
    <xf numFmtId="0" fontId="40" fillId="0" borderId="33" xfId="46" applyFont="1" applyFill="1" applyBorder="1" applyAlignment="1">
      <alignment vertical="top" wrapText="1"/>
    </xf>
    <xf numFmtId="49" fontId="9" fillId="0" borderId="38" xfId="46" applyNumberFormat="1" applyFont="1" applyFill="1" applyBorder="1" applyAlignment="1">
      <alignment vertical="top" wrapText="1"/>
    </xf>
    <xf numFmtId="49" fontId="6" fillId="0" borderId="18" xfId="46" applyNumberFormat="1" applyFont="1" applyFill="1" applyBorder="1" applyAlignment="1">
      <alignment vertical="top" wrapText="1"/>
    </xf>
    <xf numFmtId="0" fontId="6" fillId="0" borderId="18" xfId="46" applyFont="1" applyFill="1" applyBorder="1" applyAlignment="1">
      <alignment vertical="top" wrapText="1"/>
    </xf>
    <xf numFmtId="0" fontId="6" fillId="0" borderId="21" xfId="46" applyFont="1" applyFill="1" applyBorder="1" applyAlignment="1">
      <alignment vertical="top" wrapText="1"/>
    </xf>
    <xf numFmtId="0" fontId="6" fillId="0" borderId="38" xfId="46" applyFont="1" applyFill="1" applyBorder="1" applyAlignment="1">
      <alignment vertical="top" wrapText="1"/>
    </xf>
    <xf numFmtId="0" fontId="6" fillId="29" borderId="33" xfId="46" applyFont="1" applyFill="1" applyBorder="1" applyAlignment="1">
      <alignment wrapText="1"/>
    </xf>
    <xf numFmtId="3" fontId="6" fillId="0" borderId="17" xfId="46" applyNumberFormat="1" applyFont="1" applyFill="1" applyBorder="1" applyAlignment="1">
      <alignment horizontal="center" wrapText="1"/>
    </xf>
    <xf numFmtId="0" fontId="6" fillId="29" borderId="23" xfId="46" applyFont="1" applyFill="1" applyBorder="1" applyAlignment="1">
      <alignment horizontal="right" wrapText="1"/>
    </xf>
    <xf numFmtId="0" fontId="6" fillId="29" borderId="20" xfId="46" applyFont="1" applyFill="1" applyBorder="1" applyAlignment="1">
      <alignment horizontal="right" wrapText="1"/>
    </xf>
    <xf numFmtId="0" fontId="40" fillId="0" borderId="36" xfId="46" applyFont="1" applyFill="1" applyBorder="1" applyAlignment="1"/>
    <xf numFmtId="3" fontId="6" fillId="0" borderId="36" xfId="46" applyNumberFormat="1" applyFont="1" applyFill="1" applyBorder="1" applyAlignment="1">
      <alignment horizontal="center" wrapText="1"/>
    </xf>
    <xf numFmtId="0" fontId="40" fillId="0" borderId="15" xfId="46" applyFont="1" applyFill="1" applyBorder="1" applyAlignment="1"/>
    <xf numFmtId="0" fontId="40" fillId="0" borderId="0" xfId="46" applyFont="1" applyFill="1" applyBorder="1" applyAlignment="1"/>
    <xf numFmtId="0" fontId="40" fillId="29" borderId="39" xfId="46" applyFont="1" applyFill="1" applyBorder="1" applyAlignment="1"/>
    <xf numFmtId="0" fontId="40" fillId="29" borderId="23" xfId="46" applyFont="1" applyFill="1" applyBorder="1" applyAlignment="1"/>
    <xf numFmtId="0" fontId="40" fillId="29" borderId="20" xfId="46" applyFont="1" applyFill="1" applyBorder="1" applyAlignment="1"/>
    <xf numFmtId="0" fontId="6" fillId="0" borderId="23" xfId="46" applyFont="1" applyFill="1" applyBorder="1" applyAlignment="1">
      <alignment horizontal="center" vertical="top"/>
    </xf>
    <xf numFmtId="0" fontId="4" fillId="0" borderId="0" xfId="46" applyFill="1" applyBorder="1"/>
    <xf numFmtId="0" fontId="6" fillId="0" borderId="0" xfId="46" applyFont="1" applyFill="1" applyBorder="1" applyAlignment="1">
      <alignment horizontal="center" vertical="top" wrapText="1"/>
    </xf>
    <xf numFmtId="0" fontId="40" fillId="0" borderId="0" xfId="46" applyFont="1" applyFill="1" applyBorder="1" applyAlignment="1">
      <alignment vertical="top" wrapText="1"/>
    </xf>
    <xf numFmtId="0" fontId="6" fillId="24" borderId="34" xfId="0" applyFont="1" applyFill="1" applyBorder="1" applyAlignment="1">
      <alignment horizontal="center" vertical="center" wrapText="1"/>
    </xf>
    <xf numFmtId="0" fontId="9" fillId="24" borderId="40" xfId="0" applyFont="1" applyFill="1" applyBorder="1" applyAlignment="1">
      <alignment vertical="center" wrapText="1"/>
    </xf>
    <xf numFmtId="0" fontId="9" fillId="24" borderId="40" xfId="0" applyFont="1" applyFill="1" applyBorder="1" applyAlignment="1">
      <alignment horizontal="right" vertical="center" wrapText="1"/>
    </xf>
    <xf numFmtId="3" fontId="9" fillId="24" borderId="40" xfId="0" applyNumberFormat="1" applyFont="1" applyFill="1" applyBorder="1" applyAlignment="1">
      <alignment horizontal="center" vertical="center" wrapText="1"/>
    </xf>
    <xf numFmtId="3" fontId="9" fillId="24" borderId="35" xfId="0" applyNumberFormat="1" applyFont="1" applyFill="1" applyBorder="1" applyAlignment="1">
      <alignment horizontal="center" vertical="center" wrapText="1"/>
    </xf>
    <xf numFmtId="3" fontId="9" fillId="24" borderId="33" xfId="0" applyNumberFormat="1" applyFont="1" applyFill="1" applyBorder="1" applyAlignment="1">
      <alignment horizontal="center" vertical="center" wrapText="1"/>
    </xf>
    <xf numFmtId="0" fontId="6" fillId="0" borderId="17" xfId="46" applyFont="1" applyFill="1" applyBorder="1" applyAlignment="1">
      <alignment vertical="top" wrapText="1"/>
    </xf>
    <xf numFmtId="3" fontId="33" fillId="0" borderId="21" xfId="0" applyNumberFormat="1" applyFont="1" applyFill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3" fillId="0" borderId="33" xfId="0" applyFont="1" applyFill="1" applyBorder="1" applyAlignment="1">
      <alignment vertical="center"/>
    </xf>
    <xf numFmtId="3" fontId="33" fillId="0" borderId="33" xfId="0" applyNumberFormat="1" applyFont="1" applyFill="1" applyBorder="1" applyAlignment="1">
      <alignment horizontal="center" vertical="center"/>
    </xf>
    <xf numFmtId="0" fontId="57" fillId="0" borderId="11" xfId="0" applyFont="1" applyBorder="1" applyAlignment="1">
      <alignment horizontal="center" vertical="center"/>
    </xf>
    <xf numFmtId="0" fontId="57" fillId="0" borderId="11" xfId="0" applyFont="1" applyBorder="1" applyAlignment="1">
      <alignment vertical="center"/>
    </xf>
    <xf numFmtId="3" fontId="57" fillId="0" borderId="11" xfId="0" applyNumberFormat="1" applyFont="1" applyBorder="1" applyAlignment="1">
      <alignment horizontal="center" vertical="center"/>
    </xf>
    <xf numFmtId="2" fontId="6" fillId="29" borderId="33" xfId="0" applyNumberFormat="1" applyFont="1" applyFill="1" applyBorder="1" applyAlignment="1">
      <alignment horizontal="right" wrapText="1"/>
    </xf>
    <xf numFmtId="0" fontId="6" fillId="29" borderId="33" xfId="0" applyFont="1" applyFill="1" applyBorder="1" applyAlignment="1">
      <alignment wrapText="1"/>
    </xf>
    <xf numFmtId="3" fontId="38" fillId="29" borderId="33" xfId="0" applyNumberFormat="1" applyFont="1" applyFill="1" applyBorder="1" applyAlignment="1">
      <alignment horizontal="center" wrapText="1"/>
    </xf>
    <xf numFmtId="0" fontId="6" fillId="0" borderId="33" xfId="0" applyFont="1" applyBorder="1" applyAlignment="1">
      <alignment horizontal="center" vertical="top"/>
    </xf>
    <xf numFmtId="0" fontId="14" fillId="0" borderId="17" xfId="0" applyFont="1" applyFill="1" applyBorder="1" applyAlignment="1">
      <alignment vertical="top" wrapText="1"/>
    </xf>
    <xf numFmtId="0" fontId="6" fillId="0" borderId="17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/>
    </xf>
    <xf numFmtId="0" fontId="6" fillId="0" borderId="17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left" vertical="top" wrapText="1"/>
    </xf>
    <xf numFmtId="0" fontId="6" fillId="0" borderId="33" xfId="0" applyFont="1" applyFill="1" applyBorder="1" applyAlignment="1">
      <alignment horizontal="left" vertical="top" wrapText="1"/>
    </xf>
    <xf numFmtId="0" fontId="6" fillId="0" borderId="34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vertical="top" wrapText="1"/>
    </xf>
    <xf numFmtId="0" fontId="6" fillId="0" borderId="33" xfId="0" applyFont="1" applyFill="1" applyBorder="1" applyAlignment="1">
      <alignment horizontal="center" vertical="top" wrapText="1"/>
    </xf>
    <xf numFmtId="0" fontId="9" fillId="0" borderId="36" xfId="46" applyFont="1" applyFill="1" applyBorder="1" applyAlignment="1">
      <alignment vertical="top" wrapText="1"/>
    </xf>
    <xf numFmtId="0" fontId="33" fillId="0" borderId="27" xfId="0" applyFont="1" applyFill="1" applyBorder="1" applyAlignment="1">
      <alignment vertical="center"/>
    </xf>
    <xf numFmtId="0" fontId="33" fillId="0" borderId="11" xfId="0" applyFont="1" applyFill="1" applyBorder="1" applyAlignment="1">
      <alignment vertical="center" wrapText="1"/>
    </xf>
    <xf numFmtId="0" fontId="6" fillId="0" borderId="37" xfId="46" applyFont="1" applyFill="1" applyBorder="1" applyAlignment="1">
      <alignment vertical="top" wrapText="1"/>
    </xf>
    <xf numFmtId="0" fontId="6" fillId="0" borderId="10" xfId="46" applyFont="1" applyFill="1" applyBorder="1" applyAlignment="1">
      <alignment vertical="top" wrapText="1"/>
    </xf>
    <xf numFmtId="3" fontId="6" fillId="0" borderId="43" xfId="0" applyNumberFormat="1" applyFont="1" applyBorder="1" applyAlignment="1">
      <alignment horizontal="center" wrapText="1"/>
    </xf>
    <xf numFmtId="0" fontId="6" fillId="0" borderId="43" xfId="0" applyFont="1" applyBorder="1" applyAlignment="1">
      <alignment wrapText="1"/>
    </xf>
    <xf numFmtId="3" fontId="6" fillId="0" borderId="43" xfId="0" applyNumberFormat="1" applyFont="1" applyFill="1" applyBorder="1" applyAlignment="1">
      <alignment horizontal="center" wrapText="1"/>
    </xf>
    <xf numFmtId="0" fontId="41" fillId="0" borderId="39" xfId="46" applyFont="1" applyFill="1" applyBorder="1" applyAlignment="1">
      <alignment vertical="top" wrapText="1"/>
    </xf>
    <xf numFmtId="0" fontId="40" fillId="0" borderId="23" xfId="46" applyFont="1" applyFill="1" applyBorder="1" applyAlignment="1">
      <alignment vertical="top" wrapText="1"/>
    </xf>
    <xf numFmtId="0" fontId="40" fillId="0" borderId="20" xfId="46" applyFont="1" applyFill="1" applyBorder="1" applyAlignment="1">
      <alignment vertical="top" wrapText="1"/>
    </xf>
    <xf numFmtId="0" fontId="6" fillId="0" borderId="43" xfId="0" applyFont="1" applyBorder="1" applyAlignment="1">
      <alignment vertical="top" wrapText="1"/>
    </xf>
    <xf numFmtId="0" fontId="6" fillId="0" borderId="42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44" xfId="45" applyFont="1" applyFill="1" applyBorder="1" applyAlignment="1">
      <alignment horizontal="center" vertical="top"/>
    </xf>
    <xf numFmtId="0" fontId="6" fillId="0" borderId="43" xfId="0" applyFont="1" applyFill="1" applyBorder="1" applyAlignment="1">
      <alignment vertical="top" wrapText="1"/>
    </xf>
    <xf numFmtId="0" fontId="14" fillId="0" borderId="43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wrapText="1"/>
    </xf>
    <xf numFmtId="0" fontId="6" fillId="0" borderId="15" xfId="0" applyFont="1" applyFill="1" applyBorder="1" applyAlignment="1">
      <alignment wrapText="1"/>
    </xf>
    <xf numFmtId="3" fontId="6" fillId="0" borderId="15" xfId="0" applyNumberFormat="1" applyFont="1" applyFill="1" applyBorder="1" applyAlignment="1">
      <alignment horizontal="center" wrapText="1"/>
    </xf>
    <xf numFmtId="0" fontId="6" fillId="0" borderId="43" xfId="45" applyFont="1" applyFill="1" applyBorder="1" applyAlignment="1">
      <alignment horizontal="center" vertical="top"/>
    </xf>
    <xf numFmtId="0" fontId="6" fillId="29" borderId="42" xfId="0" applyFont="1" applyFill="1" applyBorder="1" applyAlignment="1">
      <alignment wrapText="1"/>
    </xf>
    <xf numFmtId="3" fontId="6" fillId="29" borderId="42" xfId="0" applyNumberFormat="1" applyFont="1" applyFill="1" applyBorder="1" applyAlignment="1">
      <alignment horizontal="center" wrapText="1"/>
    </xf>
    <xf numFmtId="0" fontId="6" fillId="0" borderId="43" xfId="0" applyFont="1" applyFill="1" applyBorder="1" applyAlignment="1">
      <alignment wrapText="1"/>
    </xf>
    <xf numFmtId="0" fontId="6" fillId="0" borderId="43" xfId="0" applyFont="1" applyFill="1" applyBorder="1" applyAlignment="1">
      <alignment horizontal="left" vertical="top" wrapText="1"/>
    </xf>
    <xf numFmtId="0" fontId="11" fillId="26" borderId="25" xfId="39" applyFont="1" applyFill="1" applyBorder="1" applyAlignment="1">
      <alignment horizontal="left" vertical="center" wrapText="1"/>
    </xf>
    <xf numFmtId="0" fontId="33" fillId="0" borderId="0" xfId="39" applyFont="1" applyFill="1" applyBorder="1" applyAlignment="1">
      <alignment horizontal="left" vertical="top" wrapText="1"/>
    </xf>
    <xf numFmtId="0" fontId="6" fillId="0" borderId="0" xfId="39" applyFont="1" applyFill="1" applyBorder="1" applyAlignment="1">
      <alignment horizontal="left" vertical="center" wrapText="1"/>
    </xf>
    <xf numFmtId="0" fontId="9" fillId="30" borderId="41" xfId="39" applyFont="1" applyFill="1" applyBorder="1" applyAlignment="1">
      <alignment horizontal="left" vertical="center" wrapText="1"/>
    </xf>
    <xf numFmtId="0" fontId="11" fillId="30" borderId="31" xfId="39" applyFont="1" applyFill="1" applyBorder="1" applyAlignment="1">
      <alignment horizontal="left" vertical="center" wrapText="1"/>
    </xf>
    <xf numFmtId="0" fontId="5" fillId="26" borderId="41" xfId="39" applyFont="1" applyFill="1" applyBorder="1" applyAlignment="1">
      <alignment horizontal="left" vertical="center" wrapText="1"/>
    </xf>
    <xf numFmtId="0" fontId="5" fillId="26" borderId="31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164" fontId="8" fillId="27" borderId="22" xfId="0" applyNumberFormat="1" applyFont="1" applyFill="1" applyBorder="1" applyAlignment="1">
      <alignment horizontal="center" vertical="center"/>
    </xf>
    <xf numFmtId="164" fontId="8" fillId="27" borderId="13" xfId="0" applyNumberFormat="1" applyFont="1" applyFill="1" applyBorder="1" applyAlignment="1">
      <alignment horizontal="center" vertical="center"/>
    </xf>
    <xf numFmtId="0" fontId="11" fillId="25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164" fontId="33" fillId="0" borderId="22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1" fillId="24" borderId="34" xfId="0" applyFont="1" applyFill="1" applyBorder="1" applyAlignment="1">
      <alignment horizontal="center" vertical="center"/>
    </xf>
    <xf numFmtId="0" fontId="11" fillId="24" borderId="40" xfId="0" applyFont="1" applyFill="1" applyBorder="1" applyAlignment="1">
      <alignment horizontal="center" vertical="center"/>
    </xf>
    <xf numFmtId="0" fontId="11" fillId="24" borderId="35" xfId="0" applyFont="1" applyFill="1" applyBorder="1" applyAlignment="1">
      <alignment horizontal="center" vertical="center"/>
    </xf>
    <xf numFmtId="0" fontId="10" fillId="0" borderId="34" xfId="46" applyFont="1" applyFill="1" applyBorder="1" applyAlignment="1">
      <alignment horizontal="center" vertical="center" wrapText="1"/>
    </xf>
    <xf numFmtId="0" fontId="10" fillId="0" borderId="40" xfId="46" applyFont="1" applyFill="1" applyBorder="1" applyAlignment="1">
      <alignment horizontal="center" vertical="center" wrapText="1"/>
    </xf>
    <xf numFmtId="0" fontId="10" fillId="0" borderId="35" xfId="46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11" fillId="26" borderId="0" xfId="0" applyFont="1" applyFill="1" applyAlignment="1">
      <alignment horizontal="center" vertical="center"/>
    </xf>
    <xf numFmtId="0" fontId="11" fillId="24" borderId="27" xfId="46" applyFont="1" applyFill="1" applyBorder="1" applyAlignment="1">
      <alignment horizontal="center" vertical="center"/>
    </xf>
    <xf numFmtId="0" fontId="10" fillId="0" borderId="30" xfId="46" applyFont="1" applyFill="1" applyBorder="1" applyAlignment="1">
      <alignment horizontal="center" vertical="center" wrapText="1"/>
    </xf>
    <xf numFmtId="0" fontId="10" fillId="0" borderId="28" xfId="46" applyFont="1" applyFill="1" applyBorder="1" applyAlignment="1">
      <alignment horizontal="center" vertical="center" wrapText="1"/>
    </xf>
    <xf numFmtId="0" fontId="10" fillId="0" borderId="29" xfId="46" applyFont="1" applyFill="1" applyBorder="1" applyAlignment="1">
      <alignment horizontal="center" vertical="center" wrapText="1"/>
    </xf>
    <xf numFmtId="49" fontId="6" fillId="0" borderId="44" xfId="46" applyNumberFormat="1" applyFont="1" applyFill="1" applyBorder="1" applyAlignment="1">
      <alignment horizontal="center" vertical="top"/>
    </xf>
  </cellXfs>
  <cellStyles count="235">
    <cellStyle name="_x000d__x000a_JournalTemplate=C:\COMFO\CTALK\JOURSTD.TPL_x000d__x000a_LbStateAddress=3 3 0 251 1 89 2 311_x000d__x000a_LbStateJou" xfId="56"/>
    <cellStyle name="_x000d__x000a_JournalTemplate=C:\COMFO\CTALK\JOURSTD.TPL_x000d__x000a_LbStateAddress=3 3 0 251 1 89 2 311_x000d__x000a_LbStateJou 2" xfId="57"/>
    <cellStyle name="_Berlista" xfId="58"/>
    <cellStyle name="_Berlista 2" xfId="59"/>
    <cellStyle name="_Berlista 3" xfId="60"/>
    <cellStyle name="_Berlista 4" xfId="61"/>
    <cellStyle name="_Berlista 5" xfId="62"/>
    <cellStyle name="_Berlista 6" xfId="63"/>
    <cellStyle name="_Berlista 7" xfId="64"/>
    <cellStyle name="_Berlista 8" xfId="65"/>
    <cellStyle name="_hasonlit_parkolo_kultér_tender_me" xfId="66"/>
    <cellStyle name="20% - 1. jelölőszín" xfId="1" builtinId="30" customBuiltin="1"/>
    <cellStyle name="20% - 1. jelölőszín 2" xfId="67"/>
    <cellStyle name="20% - 2. jelölőszín" xfId="2" builtinId="34" customBuiltin="1"/>
    <cellStyle name="20% - 2. jelölőszín 2" xfId="68"/>
    <cellStyle name="20% - 3. jelölőszín" xfId="3" builtinId="38" customBuiltin="1"/>
    <cellStyle name="20% - 3. jelölőszín 2" xfId="69"/>
    <cellStyle name="20% - 4. jelölőszín" xfId="4" builtinId="42" customBuiltin="1"/>
    <cellStyle name="20% - 4. jelölőszín 2" xfId="70"/>
    <cellStyle name="20% - 5. jelölőszín" xfId="5" builtinId="46" customBuiltin="1"/>
    <cellStyle name="20% - 5. jelölőszín 2" xfId="71"/>
    <cellStyle name="20% - 6. jelölőszín" xfId="6" builtinId="50" customBuiltin="1"/>
    <cellStyle name="20% - 6. jelölőszín 2" xfId="72"/>
    <cellStyle name="40% - 1. jelölőszín" xfId="7" builtinId="31" customBuiltin="1"/>
    <cellStyle name="40% - 1. jelölőszín 2" xfId="73"/>
    <cellStyle name="40% - 2. jelölőszín" xfId="8" builtinId="35" customBuiltin="1"/>
    <cellStyle name="40% - 2. jelölőszín 2" xfId="74"/>
    <cellStyle name="40% - 3. jelölőszín" xfId="9" builtinId="39" customBuiltin="1"/>
    <cellStyle name="40% - 3. jelölőszín 2" xfId="75"/>
    <cellStyle name="40% - 4. jelölőszín" xfId="10" builtinId="43" customBuiltin="1"/>
    <cellStyle name="40% - 4. jelölőszín 2" xfId="76"/>
    <cellStyle name="40% - 5. jelölőszín" xfId="11" builtinId="47" customBuiltin="1"/>
    <cellStyle name="40% - 5. jelölőszín 2" xfId="77"/>
    <cellStyle name="40% - 6. jelölőszín" xfId="12" builtinId="51" customBuiltin="1"/>
    <cellStyle name="40% - 6. jelölőszín 2" xfId="78"/>
    <cellStyle name="60% - 1. jelölőszín" xfId="13" builtinId="32" customBuiltin="1"/>
    <cellStyle name="60% - 1. jelölőszín 2" xfId="79"/>
    <cellStyle name="60% - 2. jelölőszín" xfId="14" builtinId="36" customBuiltin="1"/>
    <cellStyle name="60% - 2. jelölőszín 2" xfId="80"/>
    <cellStyle name="60% - 3. jelölőszín" xfId="15" builtinId="40" customBuiltin="1"/>
    <cellStyle name="60% - 3. jelölőszín 2" xfId="81"/>
    <cellStyle name="60% - 4. jelölőszín" xfId="16" builtinId="44" customBuiltin="1"/>
    <cellStyle name="60% - 4. jelölőszín 2" xfId="82"/>
    <cellStyle name="60% - 5. jelölőszín" xfId="17" builtinId="48" customBuiltin="1"/>
    <cellStyle name="60% - 5. jelölőszín 2" xfId="83"/>
    <cellStyle name="60% - 6. jelölőszín" xfId="18" builtinId="52" customBuiltin="1"/>
    <cellStyle name="60% - 6. jelölőszín 2" xfId="84"/>
    <cellStyle name="Bevitel" xfId="19" builtinId="20" customBuiltin="1"/>
    <cellStyle name="Bevitel 2" xfId="85"/>
    <cellStyle name="Cím" xfId="20" builtinId="15" customBuiltin="1"/>
    <cellStyle name="Cím 2" xfId="86"/>
    <cellStyle name="Címsor 1" xfId="21" builtinId="16" customBuiltin="1"/>
    <cellStyle name="Címsor 1 2" xfId="87"/>
    <cellStyle name="Címsor 2" xfId="22" builtinId="17" customBuiltin="1"/>
    <cellStyle name="Címsor 2 2" xfId="88"/>
    <cellStyle name="Címsor 3" xfId="23" builtinId="18" customBuiltin="1"/>
    <cellStyle name="Címsor 3 2" xfId="89"/>
    <cellStyle name="Címsor 4" xfId="24" builtinId="19" customBuiltin="1"/>
    <cellStyle name="Címsor 4 2" xfId="90"/>
    <cellStyle name="daten" xfId="91"/>
    <cellStyle name="Dezimal [0]_OFFICE_" xfId="92"/>
    <cellStyle name="Dezimal_OFFICE_" xfId="93"/>
    <cellStyle name="Ellenőrzőcella" xfId="25" builtinId="23" customBuiltin="1"/>
    <cellStyle name="Ellenőrzőcella 2" xfId="94"/>
    <cellStyle name="Excel Built-in Comma" xfId="95"/>
    <cellStyle name="Excel Built-in Normal" xfId="233"/>
    <cellStyle name="Ezres 2" xfId="96"/>
    <cellStyle name="Ezres 2 2" xfId="97"/>
    <cellStyle name="Ezres 3" xfId="98"/>
    <cellStyle name="Ezres 4" xfId="232"/>
    <cellStyle name="Figyelmeztetés" xfId="26" builtinId="11" customBuiltin="1"/>
    <cellStyle name="Figyelmeztetés 2" xfId="99"/>
    <cellStyle name="Hivatkozott cella" xfId="27" builtinId="24" customBuiltin="1"/>
    <cellStyle name="Hivatkozott cella 2" xfId="100"/>
    <cellStyle name="Hypertextový odkaz" xfId="101"/>
    <cellStyle name="Jegyzet" xfId="28" builtinId="10" customBuiltin="1"/>
    <cellStyle name="Jegyzet 2" xfId="102"/>
    <cellStyle name="Jelölőszín (1) 2" xfId="103"/>
    <cellStyle name="Jelölőszín (2) 2" xfId="104"/>
    <cellStyle name="Jelölőszín (3) 2" xfId="105"/>
    <cellStyle name="Jelölőszín (4) 2" xfId="106"/>
    <cellStyle name="Jelölőszín (5) 2" xfId="107"/>
    <cellStyle name="Jelölőszín (6) 2" xfId="108"/>
    <cellStyle name="Jelölőszín 1" xfId="29" builtinId="29" customBuiltin="1"/>
    <cellStyle name="Jelölőszín 2" xfId="30" builtinId="33" customBuiltin="1"/>
    <cellStyle name="Jelölőszín 3" xfId="31" builtinId="37" customBuiltin="1"/>
    <cellStyle name="Jelölőszín 4" xfId="32" builtinId="41" customBuiltin="1"/>
    <cellStyle name="Jelölőszín 5" xfId="33" builtinId="45" customBuiltin="1"/>
    <cellStyle name="Jelölőszín 6" xfId="34" builtinId="49" customBuiltin="1"/>
    <cellStyle name="Jó" xfId="35" builtinId="26" customBuiltin="1"/>
    <cellStyle name="Jó 2" xfId="109"/>
    <cellStyle name="Kimenet" xfId="36" builtinId="21" customBuiltin="1"/>
    <cellStyle name="Kimenet 2" xfId="110"/>
    <cellStyle name="Magyarázó szöveg" xfId="37" builtinId="53" customBuiltin="1"/>
    <cellStyle name="Magyarázó szöveg 2" xfId="111"/>
    <cellStyle name="měny_Bill of Material" xfId="112"/>
    <cellStyle name="Normal" xfId="50"/>
    <cellStyle name="Normál" xfId="0" builtinId="0"/>
    <cellStyle name="Normál 10" xfId="113"/>
    <cellStyle name="Normál 11" xfId="114"/>
    <cellStyle name="Normál 11 2" xfId="115"/>
    <cellStyle name="Normál 12" xfId="116"/>
    <cellStyle name="Normál 12 2" xfId="117"/>
    <cellStyle name="Normál 13" xfId="118"/>
    <cellStyle name="Normál 14" xfId="54"/>
    <cellStyle name="Normál 15" xfId="119"/>
    <cellStyle name="Normál 16" xfId="120"/>
    <cellStyle name="Normál 17" xfId="49"/>
    <cellStyle name="Normál 18" xfId="234"/>
    <cellStyle name="Normál 19" xfId="121"/>
    <cellStyle name="Normál 19 2" xfId="122"/>
    <cellStyle name="Normál 19 3" xfId="123"/>
    <cellStyle name="Normál 19 4" xfId="124"/>
    <cellStyle name="Normál 19 5" xfId="125"/>
    <cellStyle name="Normal 2" xfId="38"/>
    <cellStyle name="Normál 2" xfId="45"/>
    <cellStyle name="Normál 2 10" xfId="126"/>
    <cellStyle name="Normál 2 11" xfId="127"/>
    <cellStyle name="Normál 2 12" xfId="128"/>
    <cellStyle name="Normál 2 13" xfId="129"/>
    <cellStyle name="Normál 2 14" xfId="130"/>
    <cellStyle name="Normál 2 15" xfId="131"/>
    <cellStyle name="Normál 2 16" xfId="132"/>
    <cellStyle name="Normál 2 17" xfId="133"/>
    <cellStyle name="Normál 2 18" xfId="134"/>
    <cellStyle name="Normál 2 19" xfId="135"/>
    <cellStyle name="Normál 2 2" xfId="48"/>
    <cellStyle name="Normál 2 2 2" xfId="53"/>
    <cellStyle name="Normál 2 20" xfId="136"/>
    <cellStyle name="Normál 2 21" xfId="137"/>
    <cellStyle name="Normál 2 22" xfId="51"/>
    <cellStyle name="Normál 2 3" xfId="138"/>
    <cellStyle name="Normál 2 4" xfId="139"/>
    <cellStyle name="Normál 2 5" xfId="140"/>
    <cellStyle name="Normál 2 6" xfId="141"/>
    <cellStyle name="Normál 2 7" xfId="142"/>
    <cellStyle name="Normál 2 8" xfId="143"/>
    <cellStyle name="Normál 2 9" xfId="144"/>
    <cellStyle name="Normál 20" xfId="145"/>
    <cellStyle name="Normál 27 2" xfId="146"/>
    <cellStyle name="Normál 27 3" xfId="147"/>
    <cellStyle name="Normál 27 4" xfId="148"/>
    <cellStyle name="Normál 3" xfId="46"/>
    <cellStyle name="Normál 3 10" xfId="149"/>
    <cellStyle name="Normál 3 11" xfId="150"/>
    <cellStyle name="Normál 3 12" xfId="151"/>
    <cellStyle name="Normál 3 13" xfId="152"/>
    <cellStyle name="Normál 3 14" xfId="153"/>
    <cellStyle name="Normál 3 15" xfId="154"/>
    <cellStyle name="Normál 3 16" xfId="155"/>
    <cellStyle name="Normál 3 17" xfId="156"/>
    <cellStyle name="Normál 3 2" xfId="157"/>
    <cellStyle name="Normál 3 3" xfId="158"/>
    <cellStyle name="Normál 3 4" xfId="159"/>
    <cellStyle name="Normál 3 5" xfId="160"/>
    <cellStyle name="Normál 3 6" xfId="161"/>
    <cellStyle name="Normál 3 7" xfId="162"/>
    <cellStyle name="Normál 3 8" xfId="163"/>
    <cellStyle name="Normál 3 9" xfId="164"/>
    <cellStyle name="Normál 3 9 2" xfId="165"/>
    <cellStyle name="Normál 3 9 3" xfId="166"/>
    <cellStyle name="Normál 31" xfId="167"/>
    <cellStyle name="Normál 31 2" xfId="168"/>
    <cellStyle name="Normál 31 3" xfId="169"/>
    <cellStyle name="Normál 36 2" xfId="170"/>
    <cellStyle name="Normál 36 3" xfId="171"/>
    <cellStyle name="Normál 4" xfId="47"/>
    <cellStyle name="Normál 4 10" xfId="52"/>
    <cellStyle name="Normál 4 2" xfId="172"/>
    <cellStyle name="Normál 4 3" xfId="173"/>
    <cellStyle name="Normál 4 4" xfId="174"/>
    <cellStyle name="Normál 4 5" xfId="175"/>
    <cellStyle name="Normál 4 6" xfId="176"/>
    <cellStyle name="Normál 4 7" xfId="177"/>
    <cellStyle name="Normál 4 8" xfId="178"/>
    <cellStyle name="Normál 4 9" xfId="179"/>
    <cellStyle name="Normál 5" xfId="55"/>
    <cellStyle name="Normál 5 10" xfId="180"/>
    <cellStyle name="Normál 5 11" xfId="181"/>
    <cellStyle name="Normál 5 12" xfId="182"/>
    <cellStyle name="Normál 5 13" xfId="183"/>
    <cellStyle name="Normál 5 14" xfId="184"/>
    <cellStyle name="Normál 5 15" xfId="185"/>
    <cellStyle name="Normál 5 16" xfId="186"/>
    <cellStyle name="Normál 5 17" xfId="187"/>
    <cellStyle name="Normál 5 18" xfId="188"/>
    <cellStyle name="Normál 5 19" xfId="189"/>
    <cellStyle name="Normál 5 2" xfId="190"/>
    <cellStyle name="Normál 5 20" xfId="191"/>
    <cellStyle name="Normál 5 21" xfId="192"/>
    <cellStyle name="Normál 5 22" xfId="193"/>
    <cellStyle name="Normál 5 23" xfId="194"/>
    <cellStyle name="Normál 5 24" xfId="195"/>
    <cellStyle name="Normál 5 25" xfId="196"/>
    <cellStyle name="Normál 5 26" xfId="197"/>
    <cellStyle name="Normál 5 27" xfId="198"/>
    <cellStyle name="Normál 5 28" xfId="199"/>
    <cellStyle name="Normál 5 29" xfId="200"/>
    <cellStyle name="Normál 5 3" xfId="201"/>
    <cellStyle name="Normál 5 30" xfId="202"/>
    <cellStyle name="Normál 5 4" xfId="203"/>
    <cellStyle name="Normál 5 5" xfId="204"/>
    <cellStyle name="Normál 5 6" xfId="205"/>
    <cellStyle name="Normál 5 7" xfId="206"/>
    <cellStyle name="Normál 5 8" xfId="207"/>
    <cellStyle name="Normál 5 9" xfId="208"/>
    <cellStyle name="Normál 6" xfId="209"/>
    <cellStyle name="Normál 7" xfId="210"/>
    <cellStyle name="Normál 8" xfId="211"/>
    <cellStyle name="Normál 8 2" xfId="212"/>
    <cellStyle name="Normál 8 3" xfId="213"/>
    <cellStyle name="Normál 8 4" xfId="214"/>
    <cellStyle name="Normál 8 5" xfId="215"/>
    <cellStyle name="Normál 9" xfId="216"/>
    <cellStyle name="Normal_AAA New - under construction, 2000" xfId="217"/>
    <cellStyle name="Normál_Hévíz-Kormányablak-2013.04.11-ÉPÍTÉSZET" xfId="39"/>
    <cellStyle name="normální_Bill of Material" xfId="218"/>
    <cellStyle name="Összesen" xfId="40" builtinId="25" customBuiltin="1"/>
    <cellStyle name="Összesen 2" xfId="219"/>
    <cellStyle name="Pénznem [0] 2" xfId="220"/>
    <cellStyle name="Pénznem [0] 2 2" xfId="221"/>
    <cellStyle name="Popis" xfId="222"/>
    <cellStyle name="Rossz" xfId="41" builtinId="27" customBuiltin="1"/>
    <cellStyle name="Rossz 2" xfId="223"/>
    <cellStyle name="Semleges" xfId="42" builtinId="28" customBuiltin="1"/>
    <cellStyle name="Semleges 2" xfId="224"/>
    <cellStyle name="Sledovaný hypertextový odkaz" xfId="225"/>
    <cellStyle name="Standard_020 PL 2004" xfId="226"/>
    <cellStyle name="Stílus 1" xfId="43"/>
    <cellStyle name="Stílus 1 2" xfId="227"/>
    <cellStyle name="Számítás" xfId="44" builtinId="22" customBuiltin="1"/>
    <cellStyle name="Számítás 2" xfId="228"/>
    <cellStyle name="Währung [0]_OFFICE_" xfId="229"/>
    <cellStyle name="Währung_OFFICE_" xfId="230"/>
    <cellStyle name="標準_PEGUFORM見積NET" xfId="231"/>
  </cellStyles>
  <dxfs count="0"/>
  <tableStyles count="0" defaultTableStyle="TableStyleMedium9" defaultPivotStyle="PivotStyleLight16"/>
  <colors>
    <mruColors>
      <color rgb="FF00FF00"/>
      <color rgb="FFFFFF99"/>
      <color rgb="FF66FFFF"/>
      <color rgb="FF72E8F4"/>
      <color rgb="FFC2F5FA"/>
      <color rgb="FFF5F391"/>
      <color rgb="FFCCFF33"/>
      <color rgb="FFFBF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3" name="Kép 2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5" name="Kép 4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901065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C47" sqref="C47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307" t="s">
        <v>0</v>
      </c>
      <c r="D28" s="307"/>
      <c r="E28" s="307"/>
      <c r="F28" s="307"/>
      <c r="G28" s="67"/>
    </row>
    <row r="29" spans="2:7" s="68" customFormat="1" ht="18.8" customHeight="1" thickTop="1" thickBot="1">
      <c r="B29" s="66"/>
      <c r="C29" s="310" t="s">
        <v>41</v>
      </c>
      <c r="D29" s="310"/>
      <c r="E29" s="310"/>
      <c r="F29" s="310"/>
      <c r="G29" s="67"/>
    </row>
    <row r="30" spans="2:7" s="68" customFormat="1" ht="21.8" customHeight="1" thickTop="1" thickBot="1">
      <c r="B30" s="66"/>
      <c r="C30" s="312" t="s">
        <v>44</v>
      </c>
      <c r="D30" s="312"/>
      <c r="E30" s="312"/>
      <c r="F30" s="312"/>
      <c r="G30" s="67"/>
    </row>
    <row r="31" spans="2:7" s="68" customFormat="1" ht="27.7" customHeight="1" thickTop="1" thickBot="1">
      <c r="B31" s="66"/>
      <c r="C31" s="311" t="s">
        <v>43</v>
      </c>
      <c r="D31" s="311"/>
      <c r="E31" s="311"/>
      <c r="F31" s="311"/>
      <c r="G31" s="67"/>
    </row>
    <row r="32" spans="2:7" ht="24.75" customHeight="1" thickTop="1" thickBot="1">
      <c r="B32" s="19"/>
      <c r="C32" s="313" t="s">
        <v>669</v>
      </c>
      <c r="D32" s="313"/>
      <c r="E32" s="313"/>
      <c r="F32" s="31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600000000000001" customHeight="1">
      <c r="B35" s="22"/>
      <c r="C35" s="23"/>
      <c r="D35" s="308"/>
      <c r="E35" s="308"/>
      <c r="F35" s="308"/>
      <c r="G35" s="24"/>
    </row>
    <row r="36" spans="2:7" s="156" customFormat="1" ht="15.05" customHeight="1">
      <c r="B36" s="153"/>
      <c r="C36" s="154" t="s">
        <v>45</v>
      </c>
      <c r="D36" s="314" t="s">
        <v>50</v>
      </c>
      <c r="E36" s="314"/>
      <c r="F36" s="314"/>
      <c r="G36" s="155"/>
    </row>
    <row r="37" spans="2:7" s="156" customFormat="1" ht="15.05" customHeight="1">
      <c r="B37" s="153"/>
      <c r="C37" s="154"/>
      <c r="D37" s="309" t="s">
        <v>46</v>
      </c>
      <c r="E37" s="309"/>
      <c r="F37" s="309"/>
      <c r="G37" s="155"/>
    </row>
    <row r="38" spans="2:7" s="156" customFormat="1" ht="15.05" customHeight="1">
      <c r="B38" s="153"/>
      <c r="C38" s="154"/>
      <c r="D38" s="157"/>
      <c r="E38" s="157"/>
      <c r="F38" s="157"/>
      <c r="G38" s="155"/>
    </row>
    <row r="39" spans="2:7" s="156" customFormat="1" ht="15.05" customHeight="1">
      <c r="B39" s="153"/>
      <c r="C39" s="154" t="s">
        <v>47</v>
      </c>
      <c r="D39" s="137" t="s">
        <v>48</v>
      </c>
      <c r="E39" s="157"/>
      <c r="F39" s="157"/>
      <c r="G39" s="155"/>
    </row>
    <row r="40" spans="2:7" s="156" customFormat="1" ht="15.05" customHeight="1">
      <c r="B40" s="153"/>
      <c r="C40" s="154"/>
      <c r="D40" s="309" t="s">
        <v>49</v>
      </c>
      <c r="E40" s="309"/>
      <c r="F40" s="309"/>
      <c r="G40" s="155"/>
    </row>
    <row r="41" spans="2:7" s="156" customFormat="1" ht="15.05" customHeight="1">
      <c r="B41" s="153"/>
      <c r="C41" s="154"/>
      <c r="D41" s="157"/>
      <c r="E41" s="157"/>
      <c r="F41" s="157"/>
      <c r="G41" s="155"/>
    </row>
    <row r="42" spans="2:7" s="156" customFormat="1" ht="15.05" customHeight="1">
      <c r="B42" s="153"/>
      <c r="C42" s="154"/>
      <c r="D42" s="157"/>
      <c r="E42" s="157"/>
      <c r="F42" s="157"/>
      <c r="G42" s="155"/>
    </row>
    <row r="43" spans="2:7" s="156" customFormat="1" ht="15.05" customHeight="1">
      <c r="B43" s="153"/>
      <c r="C43" s="154"/>
      <c r="D43" s="157"/>
      <c r="E43" s="157"/>
      <c r="F43" s="157"/>
      <c r="G43" s="155"/>
    </row>
    <row r="44" spans="2:7" s="156" customFormat="1" ht="15.05" customHeight="1">
      <c r="B44" s="153"/>
      <c r="C44" s="154" t="s">
        <v>14</v>
      </c>
      <c r="D44" s="309" t="s">
        <v>42</v>
      </c>
      <c r="E44" s="309"/>
      <c r="F44" s="30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C28:F28"/>
    <mergeCell ref="D35:F35"/>
    <mergeCell ref="D44:F44"/>
    <mergeCell ref="C29:F29"/>
    <mergeCell ref="C31:F31"/>
    <mergeCell ref="C30:F30"/>
    <mergeCell ref="C32:F32"/>
    <mergeCell ref="D36:F36"/>
    <mergeCell ref="D37:F37"/>
    <mergeCell ref="D40:F40"/>
  </mergeCells>
  <phoneticPr fontId="4" type="noConversion"/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6"/>
  <sheetViews>
    <sheetView view="pageBreakPreview" topLeftCell="A4" zoomScaleNormal="100" zoomScaleSheetLayoutView="100" workbookViewId="0">
      <selection activeCell="G22" sqref="G2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17" t="s">
        <v>30</v>
      </c>
      <c r="C5" s="317"/>
      <c r="D5" s="317"/>
      <c r="E5" s="317"/>
    </row>
    <row r="6" spans="1:8" ht="22.55" customHeight="1" thickTop="1">
      <c r="B6" s="318" t="str">
        <f>'I.A ütem ELŐLAP'!C29</f>
        <v>KÉSZÜLT A 2112 VERESEGYHÁZ, FŐ ÚT 117-125 HRSZ: 58 SZÁM ALATT LÉTESÍTENDŐ</v>
      </c>
      <c r="C6" s="318"/>
      <c r="D6" s="318"/>
      <c r="E6" s="318"/>
      <c r="F6" s="31"/>
      <c r="G6" s="31"/>
      <c r="H6" s="31"/>
    </row>
    <row r="7" spans="1:8" ht="22.55" customHeight="1" thickBot="1">
      <c r="B7" s="319" t="str">
        <f>'I.A ütem ELŐLAP'!C30</f>
        <v>VERESEGYHÁZI KATOLIKUS GIMNÁZIUM</v>
      </c>
      <c r="C7" s="319"/>
      <c r="D7" s="319"/>
      <c r="E7" s="319"/>
    </row>
    <row r="8" spans="1:8" ht="22.55" customHeight="1" thickTop="1" thickBot="1">
      <c r="B8" s="320" t="str">
        <f>'I.A ütem ELŐLAP'!C31</f>
        <v>BELSŐÉPÍTÉSZETI  TENDERDOKUMENTÁCIÓJÁHOZ</v>
      </c>
      <c r="C8" s="320"/>
      <c r="D8" s="320"/>
      <c r="E8" s="320"/>
    </row>
    <row r="9" spans="1:8" ht="24.75" customHeight="1" thickTop="1" thickBot="1">
      <c r="B9" s="317" t="s">
        <v>667</v>
      </c>
      <c r="C9" s="317"/>
      <c r="D9" s="317"/>
      <c r="E9" s="317"/>
    </row>
    <row r="10" spans="1:8" ht="13.8" thickTop="1"/>
    <row r="13" spans="1:8" s="45" customFormat="1" ht="19.600000000000001" customHeight="1">
      <c r="A13" s="42"/>
      <c r="B13" s="256" t="s">
        <v>23</v>
      </c>
      <c r="C13" s="257" t="s">
        <v>15</v>
      </c>
      <c r="D13" s="258" t="s">
        <v>16</v>
      </c>
      <c r="E13" s="258" t="s">
        <v>17</v>
      </c>
    </row>
    <row r="14" spans="1:8" s="55" customFormat="1" ht="20.05" customHeight="1">
      <c r="A14" s="54"/>
      <c r="B14" s="253">
        <v>1</v>
      </c>
      <c r="C14" s="254" t="s">
        <v>777</v>
      </c>
      <c r="D14" s="255">
        <f>'I.A ütem kv'!H13</f>
        <v>0</v>
      </c>
      <c r="E14" s="255">
        <f>'I.A ütem kv'!I13</f>
        <v>0</v>
      </c>
    </row>
    <row r="15" spans="1:8" s="55" customFormat="1" ht="20.05" customHeight="1">
      <c r="A15" s="54"/>
      <c r="B15" s="69">
        <v>2</v>
      </c>
      <c r="C15" s="43" t="s">
        <v>725</v>
      </c>
      <c r="D15" s="44">
        <f>'I.A ütem kv'!H23</f>
        <v>0</v>
      </c>
      <c r="E15" s="44">
        <f>'I.A ütem kv'!I23</f>
        <v>0</v>
      </c>
    </row>
    <row r="16" spans="1:8" s="55" customFormat="1" ht="20.05" customHeight="1">
      <c r="A16" s="54"/>
      <c r="B16" s="253">
        <v>3</v>
      </c>
      <c r="C16" s="43" t="s">
        <v>661</v>
      </c>
      <c r="D16" s="44">
        <f>'I.A ütem kv'!H86</f>
        <v>0</v>
      </c>
      <c r="E16" s="44">
        <f>'I.A ütem kv'!I86</f>
        <v>0</v>
      </c>
    </row>
    <row r="17" spans="1:7" s="55" customFormat="1" ht="20.05" customHeight="1">
      <c r="A17" s="54"/>
      <c r="B17" s="69">
        <v>4</v>
      </c>
      <c r="C17" s="43" t="s">
        <v>666</v>
      </c>
      <c r="D17" s="44">
        <f>'I.A ütem kv'!H191</f>
        <v>0</v>
      </c>
      <c r="E17" s="44">
        <f>'I.A ütem kv'!I191</f>
        <v>0</v>
      </c>
    </row>
    <row r="18" spans="1:7" s="55" customFormat="1" ht="20.05" customHeight="1">
      <c r="A18" s="54"/>
      <c r="B18" s="253">
        <v>5</v>
      </c>
      <c r="C18" s="43" t="s">
        <v>18</v>
      </c>
      <c r="D18" s="44">
        <f>'I.A ütem kv'!H201</f>
        <v>0</v>
      </c>
      <c r="E18" s="44">
        <f>'I.A ütem kv'!I201</f>
        <v>0</v>
      </c>
    </row>
    <row r="19" spans="1:7" s="55" customFormat="1" ht="20.05" customHeight="1">
      <c r="A19" s="54"/>
      <c r="B19" s="253">
        <v>7</v>
      </c>
      <c r="C19" s="43" t="s">
        <v>663</v>
      </c>
      <c r="D19" s="44">
        <f>'I.A ütem kv'!H236</f>
        <v>0</v>
      </c>
      <c r="E19" s="44">
        <f>'I.A ütem kv'!I236</f>
        <v>0</v>
      </c>
    </row>
    <row r="20" spans="1:7" s="55" customFormat="1" ht="20.05" customHeight="1">
      <c r="A20" s="54"/>
      <c r="B20" s="69">
        <v>6</v>
      </c>
      <c r="C20" s="277" t="s">
        <v>662</v>
      </c>
      <c r="D20" s="70">
        <f>'I.A ütem kv'!H378</f>
        <v>0</v>
      </c>
      <c r="E20" s="70">
        <f>'I.A ütem kv'!I378</f>
        <v>0</v>
      </c>
    </row>
    <row r="21" spans="1:7" s="55" customFormat="1" ht="20.05" customHeight="1">
      <c r="A21" s="54"/>
      <c r="B21" s="69">
        <v>8</v>
      </c>
      <c r="C21" s="278" t="s">
        <v>664</v>
      </c>
      <c r="D21" s="44">
        <f>'I.A ütem kv'!H418</f>
        <v>0</v>
      </c>
      <c r="E21" s="44">
        <f>'I.A ütem kv'!I418</f>
        <v>0</v>
      </c>
      <c r="F21" s="56"/>
      <c r="G21" s="56"/>
    </row>
    <row r="22" spans="1:7" s="55" customFormat="1" ht="20.05" customHeight="1">
      <c r="A22" s="54"/>
      <c r="B22" s="253">
        <v>9</v>
      </c>
      <c r="C22" s="278" t="s">
        <v>665</v>
      </c>
      <c r="D22" s="44">
        <f>'I.A ütem kv'!H448</f>
        <v>0</v>
      </c>
      <c r="E22" s="44">
        <f>'I.A ütem kv'!I448</f>
        <v>0</v>
      </c>
      <c r="F22" s="56"/>
      <c r="G22" s="56"/>
    </row>
    <row r="23" spans="1:7" s="49" customFormat="1" ht="20.05" customHeight="1">
      <c r="A23" s="46"/>
      <c r="B23" s="47"/>
      <c r="C23" s="48" t="s">
        <v>19</v>
      </c>
      <c r="D23" s="64">
        <f>SUM(D14:D22)</f>
        <v>0</v>
      </c>
      <c r="E23" s="64">
        <f>SUM(E14:E22)</f>
        <v>0</v>
      </c>
    </row>
    <row r="24" spans="1:7" s="49" customFormat="1" ht="20.05" customHeight="1">
      <c r="A24" s="46"/>
      <c r="B24" s="50"/>
      <c r="C24" s="51" t="s">
        <v>20</v>
      </c>
      <c r="D24" s="315">
        <f>D23+E23</f>
        <v>0</v>
      </c>
      <c r="E24" s="316"/>
    </row>
    <row r="25" spans="1:7" s="45" customFormat="1" ht="20.05" customHeight="1">
      <c r="A25" s="42"/>
      <c r="B25" s="52"/>
      <c r="C25" s="53" t="s">
        <v>21</v>
      </c>
      <c r="D25" s="321">
        <f>D24*0.27</f>
        <v>0</v>
      </c>
      <c r="E25" s="322"/>
    </row>
    <row r="26" spans="1:7" s="45" customFormat="1" ht="20.05" customHeight="1">
      <c r="A26" s="42"/>
      <c r="B26" s="52"/>
      <c r="C26" s="51" t="s">
        <v>22</v>
      </c>
      <c r="D26" s="315">
        <f>ROUND(SUM(D24:D25),0)</f>
        <v>0</v>
      </c>
      <c r="E26" s="316"/>
    </row>
  </sheetData>
  <mergeCells count="8">
    <mergeCell ref="D26:E26"/>
    <mergeCell ref="B5:E5"/>
    <mergeCell ref="B6:E6"/>
    <mergeCell ref="B7:E7"/>
    <mergeCell ref="B8:E8"/>
    <mergeCell ref="D24:E24"/>
    <mergeCell ref="D25:E25"/>
    <mergeCell ref="B9:E9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96"/>
  <sheetViews>
    <sheetView view="pageBreakPreview" topLeftCell="A409" zoomScaleNormal="100" zoomScaleSheetLayoutView="100" workbookViewId="0">
      <selection activeCell="G441" sqref="G441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9.109375" style="6" customWidth="1"/>
    <col min="7" max="7" width="8.5546875" style="6" customWidth="1"/>
    <col min="8" max="9" width="8.88671875" style="6"/>
  </cols>
  <sheetData>
    <row r="2" spans="2:9" ht="19.600000000000001" customHeight="1">
      <c r="B2" s="340" t="s">
        <v>0</v>
      </c>
      <c r="C2" s="340"/>
      <c r="D2" s="340"/>
      <c r="E2" s="340"/>
      <c r="F2" s="340"/>
      <c r="G2" s="340"/>
      <c r="H2" s="340"/>
      <c r="I2" s="340"/>
    </row>
    <row r="3" spans="2:9" ht="16.45" customHeight="1">
      <c r="B3" s="341" t="str">
        <f>'I.A ütem ELŐLAP'!C29</f>
        <v>KÉSZÜLT A 2112 VERESEGYHÁZ, FŐ ÚT 117-125 HRSZ: 58 SZÁM ALATT LÉTESÍTENDŐ</v>
      </c>
      <c r="C3" s="341"/>
      <c r="D3" s="341"/>
      <c r="E3" s="341"/>
      <c r="F3" s="341"/>
      <c r="G3" s="341"/>
      <c r="H3" s="341"/>
      <c r="I3" s="341"/>
    </row>
    <row r="4" spans="2:9" ht="21" customHeight="1">
      <c r="B4" s="340" t="str">
        <f>'I.A ütem ELŐLAP'!C30</f>
        <v>VERESEGYHÁZI KATOLIKUS GIMNÁZIUM</v>
      </c>
      <c r="C4" s="340"/>
      <c r="D4" s="340"/>
      <c r="E4" s="340"/>
      <c r="F4" s="340"/>
      <c r="G4" s="340"/>
      <c r="H4" s="340"/>
      <c r="I4" s="340"/>
    </row>
    <row r="5" spans="2:9" ht="21" customHeight="1">
      <c r="B5" s="342" t="str">
        <f>'I.A ütem ELŐLAP'!C31</f>
        <v>BELSŐÉPÍTÉSZETI  TENDERDOKUMENTÁCIÓJÁHOZ</v>
      </c>
      <c r="C5" s="342"/>
      <c r="D5" s="342"/>
      <c r="E5" s="342"/>
      <c r="F5" s="342"/>
      <c r="G5" s="342"/>
      <c r="H5" s="342"/>
      <c r="I5" s="342"/>
    </row>
    <row r="6" spans="2:9" ht="21" customHeight="1">
      <c r="B6" s="343" t="str">
        <f>'I.A ütem ELŐLAP'!C32</f>
        <v>I.A ÜTEM</v>
      </c>
      <c r="C6" s="343"/>
      <c r="D6" s="343"/>
      <c r="E6" s="343"/>
      <c r="F6" s="343"/>
      <c r="G6" s="343"/>
      <c r="H6" s="343"/>
      <c r="I6" s="343"/>
    </row>
    <row r="7" spans="2:9" ht="19.600000000000001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39" t="s">
        <v>720</v>
      </c>
      <c r="C10" s="339"/>
      <c r="D10" s="339"/>
      <c r="E10" s="339"/>
      <c r="F10" s="339"/>
      <c r="G10" s="339"/>
      <c r="H10" s="339"/>
      <c r="I10" s="339"/>
    </row>
    <row r="11" spans="2:9" ht="42.75" customHeight="1">
      <c r="B11" s="262">
        <v>1</v>
      </c>
      <c r="C11" s="182" t="s">
        <v>719</v>
      </c>
      <c r="D11" s="190">
        <v>24.15</v>
      </c>
      <c r="E11" s="190" t="s">
        <v>5</v>
      </c>
      <c r="F11" s="191"/>
      <c r="G11" s="191"/>
      <c r="H11" s="116">
        <f t="shared" ref="H11" si="0">ROUND(D11*F11, 0)</f>
        <v>0</v>
      </c>
      <c r="I11" s="116">
        <f t="shared" ref="I11" si="1">ROUND(D11*G11, 0)</f>
        <v>0</v>
      </c>
    </row>
    <row r="12" spans="2:9" ht="29.3" customHeight="1">
      <c r="B12" s="262">
        <v>2</v>
      </c>
      <c r="C12" s="182" t="s">
        <v>718</v>
      </c>
      <c r="D12" s="190">
        <v>4.68</v>
      </c>
      <c r="E12" s="190" t="s">
        <v>13</v>
      </c>
      <c r="F12" s="191"/>
      <c r="G12" s="191"/>
      <c r="H12" s="116">
        <f t="shared" ref="H12" si="2">ROUND(D12*F12, 0)</f>
        <v>0</v>
      </c>
      <c r="I12" s="116">
        <f t="shared" ref="I12" si="3">ROUND(D12*G12, 0)</f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39" t="s">
        <v>721</v>
      </c>
      <c r="C16" s="339"/>
      <c r="D16" s="339"/>
      <c r="E16" s="339"/>
      <c r="F16" s="339"/>
      <c r="G16" s="339"/>
      <c r="H16" s="339"/>
      <c r="I16" s="339"/>
    </row>
    <row r="17" spans="2:9" ht="39.799999999999997" customHeight="1">
      <c r="B17" s="275">
        <v>1</v>
      </c>
      <c r="C17" s="272" t="s">
        <v>722</v>
      </c>
      <c r="D17" s="190">
        <v>25.89</v>
      </c>
      <c r="E17" s="190" t="s">
        <v>13</v>
      </c>
      <c r="F17" s="191"/>
      <c r="G17" s="191"/>
      <c r="H17" s="116">
        <f t="shared" ref="H17" si="4">ROUND(D17*F17, 0)</f>
        <v>0</v>
      </c>
      <c r="I17" s="116">
        <f t="shared" ref="I17" si="5">ROUND(D17*G17, 0)</f>
        <v>0</v>
      </c>
    </row>
    <row r="18" spans="2:9" ht="42.75" customHeight="1">
      <c r="B18" s="275">
        <v>2</v>
      </c>
      <c r="C18" s="272" t="s">
        <v>723</v>
      </c>
      <c r="D18" s="190">
        <v>104.86</v>
      </c>
      <c r="E18" s="190" t="s">
        <v>13</v>
      </c>
      <c r="F18" s="191"/>
      <c r="G18" s="191"/>
      <c r="H18" s="116">
        <f t="shared" ref="H18:H19" si="6">ROUND(D18*F18, 0)</f>
        <v>0</v>
      </c>
      <c r="I18" s="116">
        <f t="shared" ref="I18:I19" si="7">ROUND(D18*G18, 0)</f>
        <v>0</v>
      </c>
    </row>
    <row r="19" spans="2:9" ht="54" customHeight="1">
      <c r="B19" s="275">
        <v>3</v>
      </c>
      <c r="C19" s="272" t="s">
        <v>724</v>
      </c>
      <c r="D19" s="190">
        <f>53.24+8.83</f>
        <v>62.07</v>
      </c>
      <c r="E19" s="190" t="s">
        <v>13</v>
      </c>
      <c r="F19" s="191"/>
      <c r="G19" s="191"/>
      <c r="H19" s="116">
        <f t="shared" si="6"/>
        <v>0</v>
      </c>
      <c r="I19" s="116">
        <f t="shared" si="7"/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59"/>
      <c r="E21" s="260"/>
      <c r="F21" s="261"/>
      <c r="G21" s="261"/>
      <c r="H21" s="212"/>
      <c r="I21" s="212"/>
    </row>
    <row r="22" spans="2:9" s="10" customFormat="1" ht="52.45" customHeight="1">
      <c r="B22" s="126">
        <v>5</v>
      </c>
      <c r="C22" s="272" t="s">
        <v>111</v>
      </c>
      <c r="D22" s="260"/>
      <c r="E22" s="260"/>
      <c r="F22" s="261"/>
      <c r="G22" s="261"/>
      <c r="H22" s="212"/>
      <c r="I22" s="212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600000000000001" customHeight="1">
      <c r="B26" s="339" t="s">
        <v>33</v>
      </c>
      <c r="C26" s="339"/>
      <c r="D26" s="339"/>
      <c r="E26" s="339"/>
      <c r="F26" s="339"/>
      <c r="G26" s="339"/>
      <c r="H26" s="339"/>
      <c r="I26" s="339"/>
    </row>
    <row r="27" spans="2:9" ht="17.25" customHeight="1">
      <c r="B27" s="330" t="s">
        <v>670</v>
      </c>
      <c r="C27" s="331"/>
      <c r="D27" s="331"/>
      <c r="E27" s="331"/>
      <c r="F27" s="331"/>
      <c r="G27" s="331"/>
      <c r="H27" s="331"/>
      <c r="I27" s="332"/>
    </row>
    <row r="28" spans="2:9" ht="15.85" customHeight="1">
      <c r="B28" s="330" t="s">
        <v>31</v>
      </c>
      <c r="C28" s="331"/>
      <c r="D28" s="331"/>
      <c r="E28" s="331"/>
      <c r="F28" s="331"/>
      <c r="G28" s="331"/>
      <c r="H28" s="331"/>
      <c r="I28" s="332"/>
    </row>
    <row r="29" spans="2:9" ht="27.7" customHeight="1">
      <c r="B29" s="330" t="s">
        <v>32</v>
      </c>
      <c r="C29" s="331"/>
      <c r="D29" s="331"/>
      <c r="E29" s="331"/>
      <c r="F29" s="331"/>
      <c r="G29" s="331"/>
      <c r="H29" s="331"/>
      <c r="I29" s="332"/>
    </row>
    <row r="30" spans="2:9" s="45" customFormat="1" ht="19.600000000000001" customHeight="1">
      <c r="B30" s="185" t="s">
        <v>102</v>
      </c>
      <c r="C30" s="122" t="s">
        <v>94</v>
      </c>
      <c r="D30" s="186"/>
      <c r="E30" s="187"/>
      <c r="F30" s="188"/>
      <c r="G30" s="188"/>
      <c r="H30" s="188"/>
      <c r="I30" s="189"/>
    </row>
    <row r="31" spans="2:9" ht="16.4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45" customHeight="1">
      <c r="B32" s="161"/>
      <c r="C32" s="163" t="s">
        <v>671</v>
      </c>
      <c r="D32" s="168"/>
      <c r="E32" s="169"/>
      <c r="F32" s="170"/>
      <c r="G32" s="170"/>
      <c r="H32" s="170"/>
      <c r="I32" s="171"/>
    </row>
    <row r="33" spans="2:9" s="39" customFormat="1" ht="16" customHeight="1">
      <c r="B33" s="161"/>
      <c r="C33" s="181" t="s">
        <v>66</v>
      </c>
      <c r="D33" s="168"/>
      <c r="E33" s="169"/>
      <c r="F33" s="170"/>
      <c r="G33" s="170"/>
      <c r="H33" s="170"/>
      <c r="I33" s="171"/>
    </row>
    <row r="34" spans="2:9" s="39" customFormat="1" ht="16" customHeight="1">
      <c r="B34" s="161"/>
      <c r="C34" s="181" t="s">
        <v>67</v>
      </c>
      <c r="D34" s="168"/>
      <c r="E34" s="169"/>
      <c r="F34" s="170"/>
      <c r="G34" s="170"/>
      <c r="H34" s="170"/>
      <c r="I34" s="171"/>
    </row>
    <row r="35" spans="2:9" s="39" customFormat="1" ht="16" customHeight="1">
      <c r="B35" s="161"/>
      <c r="C35" s="181" t="s">
        <v>68</v>
      </c>
      <c r="D35" s="168"/>
      <c r="E35" s="169"/>
      <c r="F35" s="170"/>
      <c r="G35" s="170"/>
      <c r="H35" s="170"/>
      <c r="I35" s="171"/>
    </row>
    <row r="36" spans="2:9" s="39" customFormat="1" ht="27.7" customHeight="1">
      <c r="B36" s="161"/>
      <c r="C36" s="181" t="s">
        <v>69</v>
      </c>
      <c r="D36" s="172"/>
      <c r="E36" s="173"/>
      <c r="F36" s="174"/>
      <c r="G36" s="174"/>
      <c r="H36" s="174"/>
      <c r="I36" s="175"/>
    </row>
    <row r="37" spans="2:9" ht="15.85" customHeight="1">
      <c r="B37" s="159"/>
      <c r="C37" s="121" t="s">
        <v>780</v>
      </c>
      <c r="D37" s="162">
        <v>659.25</v>
      </c>
      <c r="E37" s="124" t="s">
        <v>13</v>
      </c>
      <c r="F37" s="125"/>
      <c r="G37" s="125"/>
      <c r="H37" s="125">
        <f t="shared" ref="H37" si="8">ROUND(D37*F37, 0)</f>
        <v>0</v>
      </c>
      <c r="I37" s="125">
        <f t="shared" ref="I37" si="9">ROUND(D37*G37, 0)</f>
        <v>0</v>
      </c>
    </row>
    <row r="38" spans="2:9" ht="16.45" customHeight="1">
      <c r="B38" s="123">
        <v>2</v>
      </c>
      <c r="C38" s="183" t="s">
        <v>88</v>
      </c>
      <c r="D38" s="164"/>
      <c r="E38" s="165"/>
      <c r="F38" s="166"/>
      <c r="G38" s="166"/>
      <c r="H38" s="166"/>
      <c r="I38" s="167"/>
    </row>
    <row r="39" spans="2:9" s="39" customFormat="1" ht="40.549999999999997" customHeight="1">
      <c r="B39" s="161"/>
      <c r="C39" s="263" t="s">
        <v>82</v>
      </c>
      <c r="D39" s="168"/>
      <c r="E39" s="169"/>
      <c r="F39" s="170"/>
      <c r="G39" s="170"/>
      <c r="H39" s="170"/>
      <c r="I39" s="171"/>
    </row>
    <row r="40" spans="2:9" s="39" customFormat="1" ht="29.3" customHeight="1">
      <c r="B40" s="161"/>
      <c r="C40" s="264" t="s">
        <v>83</v>
      </c>
      <c r="D40" s="168"/>
      <c r="E40" s="169"/>
      <c r="F40" s="170"/>
      <c r="G40" s="170"/>
      <c r="H40" s="170"/>
      <c r="I40" s="171"/>
    </row>
    <row r="41" spans="2:9" s="39" customFormat="1">
      <c r="B41" s="161"/>
      <c r="C41" s="264" t="s">
        <v>84</v>
      </c>
      <c r="D41" s="168"/>
      <c r="E41" s="169"/>
      <c r="F41" s="170"/>
      <c r="G41" s="170"/>
      <c r="H41" s="170"/>
      <c r="I41" s="171"/>
    </row>
    <row r="42" spans="2:9" s="39" customFormat="1" ht="31.5" customHeight="1">
      <c r="B42" s="161"/>
      <c r="C42" s="265" t="s">
        <v>85</v>
      </c>
      <c r="D42" s="168"/>
      <c r="E42" s="169"/>
      <c r="F42" s="170"/>
      <c r="G42" s="170"/>
      <c r="H42" s="170"/>
      <c r="I42" s="171"/>
    </row>
    <row r="43" spans="2:9" ht="15.85" customHeight="1">
      <c r="B43" s="159"/>
      <c r="C43" s="121" t="s">
        <v>86</v>
      </c>
      <c r="D43" s="120">
        <v>714.6</v>
      </c>
      <c r="E43" s="120" t="s">
        <v>13</v>
      </c>
      <c r="F43" s="116"/>
      <c r="G43" s="116"/>
      <c r="H43" s="116">
        <f t="shared" ref="H43" si="10">ROUND(D43*F43, 0)</f>
        <v>0</v>
      </c>
      <c r="I43" s="116">
        <f t="shared" ref="I43" si="11">ROUND(D43*G43, 0)</f>
        <v>0</v>
      </c>
    </row>
    <row r="44" spans="2:9" ht="16.45" customHeight="1">
      <c r="B44" s="123">
        <v>3</v>
      </c>
      <c r="C44" s="183" t="s">
        <v>87</v>
      </c>
      <c r="D44" s="164"/>
      <c r="E44" s="165"/>
      <c r="F44" s="166"/>
      <c r="G44" s="166"/>
      <c r="H44" s="166"/>
      <c r="I44" s="167"/>
    </row>
    <row r="45" spans="2:9" s="39" customFormat="1" ht="40.549999999999997" customHeight="1">
      <c r="B45" s="161"/>
      <c r="C45" s="163" t="s">
        <v>89</v>
      </c>
      <c r="D45" s="168"/>
      <c r="E45" s="169"/>
      <c r="F45" s="170"/>
      <c r="G45" s="170"/>
      <c r="H45" s="170"/>
      <c r="I45" s="171"/>
    </row>
    <row r="46" spans="2:9" s="39" customFormat="1" ht="26.3">
      <c r="B46" s="161"/>
      <c r="C46" s="266" t="s">
        <v>83</v>
      </c>
      <c r="D46" s="168"/>
      <c r="E46" s="169"/>
      <c r="F46" s="170"/>
      <c r="G46" s="170"/>
      <c r="H46" s="170"/>
      <c r="I46" s="171"/>
    </row>
    <row r="47" spans="2:9" s="39" customFormat="1">
      <c r="B47" s="161"/>
      <c r="C47" s="266" t="s">
        <v>84</v>
      </c>
      <c r="D47" s="168"/>
      <c r="E47" s="169"/>
      <c r="F47" s="170"/>
      <c r="G47" s="170"/>
      <c r="H47" s="170"/>
      <c r="I47" s="171"/>
    </row>
    <row r="48" spans="2:9" s="39" customFormat="1" ht="29.3" customHeight="1">
      <c r="B48" s="161"/>
      <c r="C48" s="267" t="s">
        <v>90</v>
      </c>
      <c r="D48" s="168"/>
      <c r="E48" s="169"/>
      <c r="F48" s="170"/>
      <c r="G48" s="170"/>
      <c r="H48" s="170"/>
      <c r="I48" s="171"/>
    </row>
    <row r="49" spans="2:9" ht="17.25" customHeight="1">
      <c r="B49" s="159"/>
      <c r="C49" s="121" t="s">
        <v>778</v>
      </c>
      <c r="D49" s="120">
        <v>183.34</v>
      </c>
      <c r="E49" s="120" t="s">
        <v>13</v>
      </c>
      <c r="F49" s="116"/>
      <c r="G49" s="116"/>
      <c r="H49" s="116">
        <f t="shared" ref="H49" si="12">ROUND(D49*F49, 0)</f>
        <v>0</v>
      </c>
      <c r="I49" s="116">
        <f t="shared" ref="I49" si="13">ROUND(D49*G49, 0)</f>
        <v>0</v>
      </c>
    </row>
    <row r="50" spans="2:9" ht="16.45" customHeight="1">
      <c r="B50" s="123">
        <v>4</v>
      </c>
      <c r="C50" s="194" t="s">
        <v>674</v>
      </c>
      <c r="D50" s="165"/>
      <c r="E50" s="165"/>
      <c r="F50" s="166"/>
      <c r="G50" s="166"/>
      <c r="H50" s="166"/>
      <c r="I50" s="167"/>
    </row>
    <row r="51" spans="2:9" ht="16.45" customHeight="1">
      <c r="B51" s="161"/>
      <c r="C51" s="268" t="s">
        <v>675</v>
      </c>
      <c r="D51" s="169"/>
      <c r="E51" s="169"/>
      <c r="F51" s="170"/>
      <c r="G51" s="170"/>
      <c r="H51" s="170"/>
      <c r="I51" s="171"/>
    </row>
    <row r="52" spans="2:9" s="39" customFormat="1">
      <c r="B52" s="161"/>
      <c r="C52" s="269" t="s">
        <v>93</v>
      </c>
      <c r="D52" s="169"/>
      <c r="E52" s="169"/>
      <c r="F52" s="170"/>
      <c r="G52" s="170"/>
      <c r="H52" s="170"/>
      <c r="I52" s="171"/>
    </row>
    <row r="53" spans="2:9" s="39" customFormat="1" ht="26.3">
      <c r="B53" s="161"/>
      <c r="C53" s="269" t="s">
        <v>678</v>
      </c>
      <c r="D53" s="169"/>
      <c r="E53" s="169"/>
      <c r="F53" s="170"/>
      <c r="G53" s="170"/>
      <c r="H53" s="170"/>
      <c r="I53" s="171"/>
    </row>
    <row r="54" spans="2:9" s="39" customFormat="1" ht="15.85" customHeight="1">
      <c r="B54" s="161"/>
      <c r="C54" s="270" t="s">
        <v>680</v>
      </c>
      <c r="D54" s="169"/>
      <c r="E54" s="169"/>
      <c r="F54" s="170"/>
      <c r="G54" s="170"/>
      <c r="H54" s="170"/>
      <c r="I54" s="171"/>
    </row>
    <row r="55" spans="2:9" ht="14.25" customHeight="1">
      <c r="B55" s="159"/>
      <c r="C55" s="160" t="s">
        <v>676</v>
      </c>
      <c r="D55" s="120">
        <v>225.5</v>
      </c>
      <c r="E55" s="120" t="s">
        <v>13</v>
      </c>
      <c r="F55" s="116"/>
      <c r="G55" s="116"/>
      <c r="H55" s="116">
        <f t="shared" ref="H55" si="14">ROUND(D55*F55, 0)</f>
        <v>0</v>
      </c>
      <c r="I55" s="116">
        <f t="shared" ref="I55" si="15">ROUND(D55*G55, 0)</f>
        <v>0</v>
      </c>
    </row>
    <row r="56" spans="2:9" ht="27.1" customHeight="1">
      <c r="B56" s="123">
        <v>5</v>
      </c>
      <c r="C56" s="271" t="s">
        <v>95</v>
      </c>
      <c r="D56" s="165"/>
      <c r="E56" s="165"/>
      <c r="F56" s="166"/>
      <c r="G56" s="166"/>
      <c r="H56" s="166"/>
      <c r="I56" s="167"/>
    </row>
    <row r="57" spans="2:9" s="39" customFormat="1" ht="53.25" customHeight="1">
      <c r="B57" s="161"/>
      <c r="C57" s="269" t="s">
        <v>681</v>
      </c>
      <c r="D57" s="169"/>
      <c r="E57" s="169"/>
      <c r="F57" s="170"/>
      <c r="G57" s="170"/>
      <c r="H57" s="170"/>
      <c r="I57" s="171"/>
    </row>
    <row r="58" spans="2:9" ht="14.25" customHeight="1">
      <c r="B58" s="159"/>
      <c r="C58" s="121" t="s">
        <v>96</v>
      </c>
      <c r="D58" s="120">
        <v>142.18</v>
      </c>
      <c r="E58" s="120" t="s">
        <v>13</v>
      </c>
      <c r="F58" s="116"/>
      <c r="G58" s="116"/>
      <c r="H58" s="116">
        <f t="shared" ref="H58" si="16">ROUND(D58*F58, 0)</f>
        <v>0</v>
      </c>
      <c r="I58" s="116">
        <f t="shared" ref="I58" si="17">ROUND(D58*G58, 0)</f>
        <v>0</v>
      </c>
    </row>
    <row r="59" spans="2:9" ht="30.7" customHeight="1">
      <c r="B59" s="123">
        <v>6</v>
      </c>
      <c r="C59" s="271" t="s">
        <v>97</v>
      </c>
      <c r="D59" s="165"/>
      <c r="E59" s="165"/>
      <c r="F59" s="166"/>
      <c r="G59" s="166"/>
      <c r="H59" s="166"/>
      <c r="I59" s="167"/>
    </row>
    <row r="60" spans="2:9" s="39" customFormat="1" ht="52.6">
      <c r="B60" s="161"/>
      <c r="C60" s="269" t="s">
        <v>682</v>
      </c>
      <c r="D60" s="169"/>
      <c r="E60" s="169"/>
      <c r="F60" s="170"/>
      <c r="G60" s="170"/>
      <c r="H60" s="170"/>
      <c r="I60" s="171"/>
    </row>
    <row r="61" spans="2:9" ht="14.25" customHeight="1">
      <c r="B61" s="159"/>
      <c r="C61" s="121" t="s">
        <v>779</v>
      </c>
      <c r="D61" s="120">
        <v>218.88</v>
      </c>
      <c r="E61" s="120" t="s">
        <v>13</v>
      </c>
      <c r="F61" s="116"/>
      <c r="G61" s="116"/>
      <c r="H61" s="116">
        <f t="shared" ref="H61" si="18">ROUND(D61*F61, 0)</f>
        <v>0</v>
      </c>
      <c r="I61" s="116">
        <f t="shared" ref="I61" si="19">ROUND(D61*G61, 0)</f>
        <v>0</v>
      </c>
    </row>
    <row r="62" spans="2:9" ht="28.5" customHeight="1">
      <c r="B62" s="123">
        <v>7</v>
      </c>
      <c r="C62" s="271" t="s">
        <v>683</v>
      </c>
      <c r="D62" s="164"/>
      <c r="E62" s="165"/>
      <c r="F62" s="166"/>
      <c r="G62" s="166"/>
      <c r="H62" s="166"/>
      <c r="I62" s="167"/>
    </row>
    <row r="63" spans="2:9" s="39" customFormat="1" ht="105.05" customHeight="1">
      <c r="B63" s="161"/>
      <c r="C63" s="163" t="s">
        <v>112</v>
      </c>
      <c r="D63" s="168"/>
      <c r="E63" s="169"/>
      <c r="F63" s="170"/>
      <c r="G63" s="170"/>
      <c r="H63" s="170"/>
      <c r="I63" s="171"/>
    </row>
    <row r="64" spans="2:9" ht="15.85" customHeight="1">
      <c r="B64" s="119" t="s">
        <v>781</v>
      </c>
      <c r="C64" s="121" t="s">
        <v>105</v>
      </c>
      <c r="D64" s="162">
        <v>168</v>
      </c>
      <c r="E64" s="124" t="s">
        <v>5</v>
      </c>
      <c r="F64" s="125"/>
      <c r="G64" s="125"/>
      <c r="H64" s="125">
        <f t="shared" ref="H64" si="20">ROUND(D64*F64, 0)</f>
        <v>0</v>
      </c>
      <c r="I64" s="125">
        <f t="shared" ref="I64" si="21">ROUND(D64*G64, 0)</f>
        <v>0</v>
      </c>
    </row>
    <row r="65" spans="2:9" ht="16.45" customHeight="1">
      <c r="B65" s="159" t="s">
        <v>782</v>
      </c>
      <c r="C65" s="121" t="s">
        <v>106</v>
      </c>
      <c r="D65" s="162">
        <v>192</v>
      </c>
      <c r="E65" s="124" t="s">
        <v>5</v>
      </c>
      <c r="F65" s="125"/>
      <c r="G65" s="125"/>
      <c r="H65" s="125">
        <f t="shared" ref="H65" si="22">ROUND(D65*F65, 0)</f>
        <v>0</v>
      </c>
      <c r="I65" s="125">
        <f t="shared" ref="I65" si="23">ROUND(D65*G65, 0)</f>
        <v>0</v>
      </c>
    </row>
    <row r="66" spans="2:9" s="45" customFormat="1" ht="19.600000000000001" customHeight="1">
      <c r="B66" s="185" t="s">
        <v>103</v>
      </c>
      <c r="C66" s="122" t="s">
        <v>99</v>
      </c>
      <c r="D66" s="186"/>
      <c r="E66" s="187"/>
      <c r="F66" s="188"/>
      <c r="G66" s="188"/>
      <c r="H66" s="188"/>
      <c r="I66" s="189"/>
    </row>
    <row r="67" spans="2:9" ht="30.7" customHeight="1">
      <c r="B67" s="123">
        <v>8</v>
      </c>
      <c r="C67" s="271" t="s">
        <v>783</v>
      </c>
      <c r="D67" s="165"/>
      <c r="E67" s="165"/>
      <c r="F67" s="166"/>
      <c r="G67" s="166"/>
      <c r="H67" s="166"/>
      <c r="I67" s="167"/>
    </row>
    <row r="68" spans="2:9" ht="16.45" customHeight="1">
      <c r="B68" s="159"/>
      <c r="C68" s="121" t="s">
        <v>101</v>
      </c>
      <c r="D68" s="120">
        <f>144.48+344.29</f>
        <v>488.77</v>
      </c>
      <c r="E68" s="120" t="s">
        <v>5</v>
      </c>
      <c r="F68" s="116"/>
      <c r="G68" s="116"/>
      <c r="H68" s="116">
        <f t="shared" ref="H68" si="24">ROUND(D68*F68, 0)</f>
        <v>0</v>
      </c>
      <c r="I68" s="116">
        <f t="shared" ref="I68" si="25">ROUND(D68*G68, 0)</f>
        <v>0</v>
      </c>
    </row>
    <row r="69" spans="2:9" ht="53.25" customHeight="1">
      <c r="B69" s="123">
        <v>9</v>
      </c>
      <c r="C69" s="271" t="s">
        <v>727</v>
      </c>
      <c r="D69" s="165"/>
      <c r="E69" s="165"/>
      <c r="F69" s="166"/>
      <c r="G69" s="166"/>
      <c r="H69" s="166"/>
      <c r="I69" s="167"/>
    </row>
    <row r="70" spans="2:9" ht="14.25" customHeight="1">
      <c r="B70" s="159"/>
      <c r="C70" s="121" t="s">
        <v>100</v>
      </c>
      <c r="D70" s="120">
        <v>501.33</v>
      </c>
      <c r="E70" s="120" t="s">
        <v>5</v>
      </c>
      <c r="F70" s="116"/>
      <c r="G70" s="116"/>
      <c r="H70" s="116">
        <f t="shared" ref="H70" si="26">ROUND(D70*F70, 0)</f>
        <v>0</v>
      </c>
      <c r="I70" s="116">
        <f t="shared" ref="I70" si="27">ROUND(D70*G70, 0)</f>
        <v>0</v>
      </c>
    </row>
    <row r="71" spans="2:9" ht="53.25" customHeight="1">
      <c r="B71" s="123">
        <v>10</v>
      </c>
      <c r="C71" s="271" t="s">
        <v>728</v>
      </c>
      <c r="D71" s="165"/>
      <c r="E71" s="165"/>
      <c r="F71" s="166"/>
      <c r="G71" s="166"/>
      <c r="H71" s="166"/>
      <c r="I71" s="167"/>
    </row>
    <row r="72" spans="2:9" ht="14.25" customHeight="1">
      <c r="B72" s="159"/>
      <c r="C72" s="121" t="s">
        <v>687</v>
      </c>
      <c r="D72" s="120">
        <v>133.09</v>
      </c>
      <c r="E72" s="120" t="s">
        <v>5</v>
      </c>
      <c r="F72" s="116"/>
      <c r="G72" s="116"/>
      <c r="H72" s="116">
        <f t="shared" ref="H72" si="28">ROUND(D72*F72, 0)</f>
        <v>0</v>
      </c>
      <c r="I72" s="116">
        <f t="shared" ref="I72" si="29">ROUND(D72*G72, 0)</f>
        <v>0</v>
      </c>
    </row>
    <row r="73" spans="2:9" ht="30.7" customHeight="1">
      <c r="B73" s="123">
        <v>11</v>
      </c>
      <c r="C73" s="271" t="s">
        <v>685</v>
      </c>
      <c r="D73" s="165"/>
      <c r="E73" s="165"/>
      <c r="F73" s="166"/>
      <c r="G73" s="166"/>
      <c r="H73" s="166"/>
      <c r="I73" s="167"/>
    </row>
    <row r="74" spans="2:9" ht="17.25" customHeight="1">
      <c r="B74" s="159"/>
      <c r="C74" s="272" t="s">
        <v>686</v>
      </c>
      <c r="D74" s="120">
        <v>207.93</v>
      </c>
      <c r="E74" s="120" t="s">
        <v>5</v>
      </c>
      <c r="F74" s="116"/>
      <c r="G74" s="116"/>
      <c r="H74" s="116">
        <f t="shared" ref="H74" si="30">ROUND(D74*F74, 0)</f>
        <v>0</v>
      </c>
      <c r="I74" s="116">
        <f t="shared" ref="I74" si="31">ROUND(D74*G74, 0)</f>
        <v>0</v>
      </c>
    </row>
    <row r="75" spans="2:9" s="45" customFormat="1" ht="18" customHeight="1">
      <c r="B75" s="185" t="s">
        <v>104</v>
      </c>
      <c r="C75" s="122" t="s">
        <v>704</v>
      </c>
      <c r="D75" s="186"/>
      <c r="E75" s="187"/>
      <c r="F75" s="188"/>
      <c r="G75" s="188"/>
      <c r="H75" s="188"/>
      <c r="I75" s="189"/>
    </row>
    <row r="76" spans="2:9" ht="80.3" customHeight="1">
      <c r="B76" s="184">
        <v>12</v>
      </c>
      <c r="C76" s="193" t="s">
        <v>706</v>
      </c>
      <c r="D76" s="120">
        <v>439.92</v>
      </c>
      <c r="E76" s="120" t="s">
        <v>13</v>
      </c>
      <c r="F76" s="116"/>
      <c r="G76" s="116"/>
      <c r="H76" s="116">
        <f t="shared" ref="H76" si="32">ROUND(D76*F76, 0)</f>
        <v>0</v>
      </c>
      <c r="I76" s="116">
        <f t="shared" ref="I76" si="33">ROUND(D76*G76, 0)</f>
        <v>0</v>
      </c>
    </row>
    <row r="77" spans="2:9" ht="93" customHeight="1">
      <c r="B77" s="184">
        <v>13</v>
      </c>
      <c r="C77" s="193" t="s">
        <v>795</v>
      </c>
      <c r="D77" s="120">
        <v>49.12</v>
      </c>
      <c r="E77" s="120" t="s">
        <v>13</v>
      </c>
      <c r="F77" s="116"/>
      <c r="G77" s="116"/>
      <c r="H77" s="116">
        <f t="shared" ref="H77" si="34">ROUND(D77*F77, 0)</f>
        <v>0</v>
      </c>
      <c r="I77" s="116">
        <f t="shared" ref="I77" si="35">ROUND(D77*G77, 0)</f>
        <v>0</v>
      </c>
    </row>
    <row r="78" spans="2:9" ht="16.45" customHeight="1">
      <c r="B78" s="184">
        <v>14</v>
      </c>
      <c r="C78" s="193" t="s">
        <v>688</v>
      </c>
      <c r="D78" s="120">
        <v>28.3</v>
      </c>
      <c r="E78" s="120" t="s">
        <v>13</v>
      </c>
      <c r="F78" s="116"/>
      <c r="G78" s="116"/>
      <c r="H78" s="116">
        <f t="shared" ref="H78" si="36">ROUND(D78*F78, 0)</f>
        <v>0</v>
      </c>
      <c r="I78" s="116">
        <f t="shared" ref="I78" si="37">ROUND(D78*G78, 0)</f>
        <v>0</v>
      </c>
    </row>
    <row r="79" spans="2:9" s="45" customFormat="1" ht="18" customHeight="1">
      <c r="B79" s="185" t="s">
        <v>109</v>
      </c>
      <c r="C79" s="122" t="s">
        <v>701</v>
      </c>
      <c r="D79" s="186"/>
      <c r="E79" s="187"/>
      <c r="F79" s="188"/>
      <c r="G79" s="188"/>
      <c r="H79" s="188"/>
      <c r="I79" s="189"/>
    </row>
    <row r="80" spans="2:9" ht="70.45" customHeight="1">
      <c r="B80" s="123">
        <v>15</v>
      </c>
      <c r="C80" s="271" t="s">
        <v>702</v>
      </c>
      <c r="D80" s="120">
        <v>129.49</v>
      </c>
      <c r="E80" s="120" t="s">
        <v>13</v>
      </c>
      <c r="F80" s="116"/>
      <c r="G80" s="116"/>
      <c r="H80" s="116">
        <f>ROUND(D80*F80, 0)</f>
        <v>0</v>
      </c>
      <c r="I80" s="116">
        <f>ROUND(D80*G80, 0)</f>
        <v>0</v>
      </c>
    </row>
    <row r="81" spans="1:9" ht="79.55" customHeight="1">
      <c r="B81" s="119">
        <v>16</v>
      </c>
      <c r="C81" s="272" t="s">
        <v>703</v>
      </c>
      <c r="D81" s="120">
        <v>48.76</v>
      </c>
      <c r="E81" s="120" t="s">
        <v>13</v>
      </c>
      <c r="F81" s="116"/>
      <c r="G81" s="116"/>
      <c r="H81" s="116">
        <f t="shared" ref="H81" si="38">ROUND(D81*F81, 0)</f>
        <v>0</v>
      </c>
      <c r="I81" s="116">
        <f t="shared" ref="I81" si="39">ROUND(D81*G81, 0)</f>
        <v>0</v>
      </c>
    </row>
    <row r="82" spans="1:9" s="45" customFormat="1" ht="18" customHeight="1">
      <c r="B82" s="185" t="s">
        <v>110</v>
      </c>
      <c r="C82" s="122" t="s">
        <v>713</v>
      </c>
      <c r="D82" s="186"/>
      <c r="E82" s="187"/>
      <c r="F82" s="188"/>
      <c r="G82" s="188"/>
      <c r="H82" s="188"/>
      <c r="I82" s="189"/>
    </row>
    <row r="83" spans="1:9" ht="43.55" customHeight="1">
      <c r="B83" s="126">
        <v>17</v>
      </c>
      <c r="C83" s="274" t="s">
        <v>714</v>
      </c>
      <c r="D83" s="120">
        <v>40.6</v>
      </c>
      <c r="E83" s="120" t="s">
        <v>5</v>
      </c>
      <c r="F83" s="116"/>
      <c r="G83" s="116"/>
      <c r="H83" s="116">
        <f t="shared" ref="H83" si="40">ROUND(D83*F83, 0)</f>
        <v>0</v>
      </c>
      <c r="I83" s="116">
        <f t="shared" ref="I83" si="41">ROUND(D83*G83, 0)</f>
        <v>0</v>
      </c>
    </row>
    <row r="84" spans="1:9" ht="18" customHeight="1">
      <c r="B84" s="126">
        <v>18</v>
      </c>
      <c r="C84" s="274" t="s">
        <v>715</v>
      </c>
      <c r="D84" s="120">
        <v>24.8</v>
      </c>
      <c r="E84" s="120" t="s">
        <v>5</v>
      </c>
      <c r="F84" s="116"/>
      <c r="G84" s="116"/>
      <c r="H84" s="116">
        <f t="shared" ref="H84" si="42">ROUND(D84*F84, 0)</f>
        <v>0</v>
      </c>
      <c r="I84" s="116">
        <f t="shared" ref="I84" si="43">ROUND(D84*G84, 0)</f>
        <v>0</v>
      </c>
    </row>
    <row r="85" spans="1:9" ht="30.7" customHeight="1">
      <c r="B85" s="126">
        <v>19</v>
      </c>
      <c r="C85" s="274" t="s">
        <v>717</v>
      </c>
      <c r="D85" s="120">
        <v>7</v>
      </c>
      <c r="E85" s="120" t="s">
        <v>716</v>
      </c>
      <c r="F85" s="116"/>
      <c r="G85" s="116"/>
      <c r="H85" s="116">
        <f t="shared" ref="H85" si="44">ROUND(D85*F85, 0)</f>
        <v>0</v>
      </c>
      <c r="I85" s="116">
        <f t="shared" ref="I85" si="45">ROUND(D85*G85, 0)</f>
        <v>0</v>
      </c>
    </row>
    <row r="86" spans="1:9" s="45" customFormat="1" ht="18" customHeight="1">
      <c r="B86" s="57"/>
      <c r="C86" s="58" t="s">
        <v>24</v>
      </c>
      <c r="D86" s="59"/>
      <c r="E86" s="58"/>
      <c r="F86" s="60"/>
      <c r="G86" s="61"/>
      <c r="H86" s="62">
        <f>SUM(H37:H85)</f>
        <v>0</v>
      </c>
      <c r="I86" s="62">
        <f>SUM(I37:I85)</f>
        <v>0</v>
      </c>
    </row>
    <row r="87" spans="1:9" ht="13.5" customHeight="1">
      <c r="B87" s="40"/>
      <c r="C87" s="92"/>
      <c r="D87" s="36"/>
      <c r="E87" s="36"/>
      <c r="F87" s="37"/>
      <c r="G87" s="37"/>
      <c r="H87" s="37"/>
      <c r="I87" s="37"/>
    </row>
    <row r="88" spans="1:9" ht="12.55">
      <c r="B88" s="40"/>
      <c r="C88" s="92"/>
      <c r="D88" s="36"/>
      <c r="E88" s="36"/>
      <c r="F88" s="37"/>
      <c r="G88" s="37"/>
      <c r="H88" s="37"/>
      <c r="I88" s="37"/>
    </row>
    <row r="89" spans="1:9" s="45" customFormat="1" ht="19.600000000000001" customHeight="1">
      <c r="A89" s="63"/>
      <c r="B89" s="333" t="s">
        <v>655</v>
      </c>
      <c r="C89" s="334"/>
      <c r="D89" s="334"/>
      <c r="E89" s="334"/>
      <c r="F89" s="334"/>
      <c r="G89" s="334"/>
      <c r="H89" s="334"/>
      <c r="I89" s="335"/>
    </row>
    <row r="90" spans="1:9" s="71" customFormat="1" ht="16.45" customHeight="1">
      <c r="A90" s="72"/>
      <c r="B90" s="336" t="s">
        <v>40</v>
      </c>
      <c r="C90" s="337"/>
      <c r="D90" s="337"/>
      <c r="E90" s="337"/>
      <c r="F90" s="337"/>
      <c r="G90" s="337"/>
      <c r="H90" s="337"/>
      <c r="I90" s="338"/>
    </row>
    <row r="91" spans="1:9" s="71" customFormat="1" ht="17.25" customHeight="1">
      <c r="A91" s="72"/>
      <c r="B91" s="336" t="s">
        <v>25</v>
      </c>
      <c r="C91" s="337"/>
      <c r="D91" s="337"/>
      <c r="E91" s="337"/>
      <c r="F91" s="337"/>
      <c r="G91" s="337"/>
      <c r="H91" s="337"/>
      <c r="I91" s="338"/>
    </row>
    <row r="92" spans="1:9" s="71" customFormat="1" ht="17.25" customHeight="1">
      <c r="A92" s="72"/>
      <c r="B92" s="336" t="s">
        <v>26</v>
      </c>
      <c r="C92" s="337"/>
      <c r="D92" s="337"/>
      <c r="E92" s="337"/>
      <c r="F92" s="337"/>
      <c r="G92" s="337"/>
      <c r="H92" s="337"/>
      <c r="I92" s="338"/>
    </row>
    <row r="93" spans="1:9" s="72" customFormat="1" ht="166.55" customHeight="1">
      <c r="B93" s="114">
        <v>1</v>
      </c>
      <c r="C93" s="106" t="s">
        <v>378</v>
      </c>
      <c r="D93" s="145"/>
      <c r="E93" s="146"/>
      <c r="F93" s="147"/>
      <c r="G93" s="147"/>
      <c r="H93" s="147"/>
      <c r="I93" s="148"/>
    </row>
    <row r="94" spans="1:9" s="72" customFormat="1">
      <c r="B94" s="323" t="s">
        <v>35</v>
      </c>
      <c r="C94" s="225" t="s">
        <v>341</v>
      </c>
      <c r="D94" s="143"/>
      <c r="E94" s="128"/>
      <c r="F94" s="129"/>
      <c r="G94" s="129"/>
      <c r="H94" s="129"/>
      <c r="I94" s="130"/>
    </row>
    <row r="95" spans="1:9" s="72" customFormat="1" ht="39.450000000000003">
      <c r="B95" s="324"/>
      <c r="C95" s="226" t="s">
        <v>340</v>
      </c>
      <c r="D95" s="142"/>
      <c r="E95" s="131"/>
      <c r="F95" s="132"/>
      <c r="G95" s="132"/>
      <c r="H95" s="132"/>
      <c r="I95" s="133"/>
    </row>
    <row r="96" spans="1:9" s="72" customFormat="1" ht="15.05" customHeight="1">
      <c r="B96" s="324"/>
      <c r="C96" s="226" t="s">
        <v>51</v>
      </c>
      <c r="D96" s="142"/>
      <c r="E96" s="131"/>
      <c r="F96" s="132"/>
      <c r="G96" s="132"/>
      <c r="H96" s="132"/>
      <c r="I96" s="133"/>
    </row>
    <row r="97" spans="2:9" s="72" customFormat="1" ht="15.05" customHeight="1">
      <c r="B97" s="324"/>
      <c r="C97" s="227" t="s">
        <v>53</v>
      </c>
      <c r="D97" s="142"/>
      <c r="E97" s="131"/>
      <c r="F97" s="132"/>
      <c r="G97" s="132"/>
      <c r="H97" s="132"/>
      <c r="I97" s="133"/>
    </row>
    <row r="98" spans="2:9" s="72" customFormat="1" ht="15.05" customHeight="1">
      <c r="B98" s="324"/>
      <c r="C98" s="228" t="s">
        <v>52</v>
      </c>
      <c r="D98" s="144"/>
      <c r="E98" s="134"/>
      <c r="F98" s="135"/>
      <c r="G98" s="135"/>
      <c r="H98" s="135"/>
      <c r="I98" s="136"/>
    </row>
    <row r="99" spans="2:9" s="72" customFormat="1" ht="15.05" customHeight="1">
      <c r="B99" s="325"/>
      <c r="C99" s="84" t="s">
        <v>36</v>
      </c>
      <c r="D99" s="73">
        <v>1</v>
      </c>
      <c r="E99" s="74" t="s">
        <v>2</v>
      </c>
      <c r="F99" s="75"/>
      <c r="G99" s="75"/>
      <c r="H99" s="75">
        <f>D99*F99</f>
        <v>0</v>
      </c>
      <c r="I99" s="75">
        <f>D99*G99</f>
        <v>0</v>
      </c>
    </row>
    <row r="100" spans="2:9" s="72" customFormat="1" ht="27.1" customHeight="1">
      <c r="B100" s="323" t="s">
        <v>729</v>
      </c>
      <c r="C100" s="225" t="s">
        <v>319</v>
      </c>
      <c r="D100" s="143"/>
      <c r="E100" s="128"/>
      <c r="F100" s="129"/>
      <c r="G100" s="129"/>
      <c r="H100" s="129"/>
      <c r="I100" s="130"/>
    </row>
    <row r="101" spans="2:9" s="72" customFormat="1" ht="40.549999999999997" customHeight="1">
      <c r="B101" s="324"/>
      <c r="C101" s="226" t="s">
        <v>56</v>
      </c>
      <c r="D101" s="142"/>
      <c r="E101" s="131"/>
      <c r="F101" s="132"/>
      <c r="G101" s="132"/>
      <c r="H101" s="132"/>
      <c r="I101" s="133"/>
    </row>
    <row r="102" spans="2:9" s="72" customFormat="1" ht="15.05" customHeight="1">
      <c r="B102" s="324"/>
      <c r="C102" s="226" t="s">
        <v>51</v>
      </c>
      <c r="D102" s="142"/>
      <c r="E102" s="131"/>
      <c r="F102" s="132"/>
      <c r="G102" s="132"/>
      <c r="H102" s="132"/>
      <c r="I102" s="133"/>
    </row>
    <row r="103" spans="2:9" s="72" customFormat="1" ht="15.05" customHeight="1">
      <c r="B103" s="324"/>
      <c r="C103" s="227" t="s">
        <v>37</v>
      </c>
      <c r="D103" s="142"/>
      <c r="E103" s="131"/>
      <c r="F103" s="132"/>
      <c r="G103" s="132"/>
      <c r="H103" s="132"/>
      <c r="I103" s="133"/>
    </row>
    <row r="104" spans="2:9" s="72" customFormat="1" ht="15.05" customHeight="1">
      <c r="B104" s="324"/>
      <c r="C104" s="228" t="s">
        <v>57</v>
      </c>
      <c r="D104" s="144"/>
      <c r="E104" s="134"/>
      <c r="F104" s="135"/>
      <c r="G104" s="135"/>
      <c r="H104" s="135"/>
      <c r="I104" s="136"/>
    </row>
    <row r="105" spans="2:9" s="72" customFormat="1" ht="15.05" customHeight="1">
      <c r="B105" s="325"/>
      <c r="C105" s="84" t="s">
        <v>36</v>
      </c>
      <c r="D105" s="73">
        <v>4</v>
      </c>
      <c r="E105" s="74" t="s">
        <v>2</v>
      </c>
      <c r="F105" s="75"/>
      <c r="G105" s="75"/>
      <c r="H105" s="75">
        <f>D105*F105</f>
        <v>0</v>
      </c>
      <c r="I105" s="75">
        <f>D105*G105</f>
        <v>0</v>
      </c>
    </row>
    <row r="106" spans="2:9" s="72" customFormat="1">
      <c r="B106" s="323" t="s">
        <v>730</v>
      </c>
      <c r="C106" s="225" t="s">
        <v>322</v>
      </c>
      <c r="D106" s="143"/>
      <c r="E106" s="128"/>
      <c r="F106" s="129"/>
      <c r="G106" s="129"/>
      <c r="H106" s="129"/>
      <c r="I106" s="130"/>
    </row>
    <row r="107" spans="2:9" s="72" customFormat="1" ht="53.25" customHeight="1">
      <c r="B107" s="324"/>
      <c r="C107" s="226" t="s">
        <v>320</v>
      </c>
      <c r="D107" s="142"/>
      <c r="E107" s="131"/>
      <c r="F107" s="132"/>
      <c r="G107" s="132"/>
      <c r="H107" s="132"/>
      <c r="I107" s="133"/>
    </row>
    <row r="108" spans="2:9" s="72" customFormat="1" ht="15.05" customHeight="1">
      <c r="B108" s="324"/>
      <c r="C108" s="226" t="s">
        <v>51</v>
      </c>
      <c r="D108" s="142"/>
      <c r="E108" s="131"/>
      <c r="F108" s="132"/>
      <c r="G108" s="132"/>
      <c r="H108" s="132"/>
      <c r="I108" s="133"/>
    </row>
    <row r="109" spans="2:9" s="72" customFormat="1" ht="15.05" customHeight="1">
      <c r="B109" s="324"/>
      <c r="C109" s="227" t="s">
        <v>37</v>
      </c>
      <c r="D109" s="142"/>
      <c r="E109" s="131"/>
      <c r="F109" s="132"/>
      <c r="G109" s="132"/>
      <c r="H109" s="132"/>
      <c r="I109" s="133"/>
    </row>
    <row r="110" spans="2:9" s="72" customFormat="1" ht="15.05" customHeight="1">
      <c r="B110" s="324"/>
      <c r="C110" s="228" t="s">
        <v>58</v>
      </c>
      <c r="D110" s="144"/>
      <c r="E110" s="134"/>
      <c r="F110" s="135"/>
      <c r="G110" s="135"/>
      <c r="H110" s="135"/>
      <c r="I110" s="136"/>
    </row>
    <row r="111" spans="2:9" s="72" customFormat="1" ht="15.05" customHeight="1">
      <c r="B111" s="325"/>
      <c r="C111" s="84" t="s">
        <v>36</v>
      </c>
      <c r="D111" s="73">
        <v>7</v>
      </c>
      <c r="E111" s="74" t="s">
        <v>2</v>
      </c>
      <c r="F111" s="75"/>
      <c r="G111" s="75"/>
      <c r="H111" s="75">
        <f>D111*F111</f>
        <v>0</v>
      </c>
      <c r="I111" s="75">
        <f>D111*G111</f>
        <v>0</v>
      </c>
    </row>
    <row r="112" spans="2:9" s="72" customFormat="1">
      <c r="B112" s="323" t="s">
        <v>731</v>
      </c>
      <c r="C112" s="225" t="s">
        <v>321</v>
      </c>
      <c r="D112" s="143"/>
      <c r="E112" s="128"/>
      <c r="F112" s="129"/>
      <c r="G112" s="129"/>
      <c r="H112" s="129"/>
      <c r="I112" s="130"/>
    </row>
    <row r="113" spans="2:9" s="72" customFormat="1" ht="52.45" customHeight="1">
      <c r="B113" s="324"/>
      <c r="C113" s="226" t="s">
        <v>345</v>
      </c>
      <c r="D113" s="142"/>
      <c r="E113" s="131"/>
      <c r="F113" s="132"/>
      <c r="G113" s="132"/>
      <c r="H113" s="132"/>
      <c r="I113" s="133"/>
    </row>
    <row r="114" spans="2:9" s="72" customFormat="1" ht="15.05" customHeight="1">
      <c r="B114" s="324"/>
      <c r="C114" s="226" t="s">
        <v>51</v>
      </c>
      <c r="D114" s="142"/>
      <c r="E114" s="131"/>
      <c r="F114" s="132"/>
      <c r="G114" s="132"/>
      <c r="H114" s="132"/>
      <c r="I114" s="133"/>
    </row>
    <row r="115" spans="2:9" s="72" customFormat="1" ht="15.05" customHeight="1">
      <c r="B115" s="324"/>
      <c r="C115" s="227" t="s">
        <v>37</v>
      </c>
      <c r="D115" s="142"/>
      <c r="E115" s="131"/>
      <c r="F115" s="132"/>
      <c r="G115" s="132"/>
      <c r="H115" s="132"/>
      <c r="I115" s="133"/>
    </row>
    <row r="116" spans="2:9" s="72" customFormat="1" ht="15.05" customHeight="1">
      <c r="B116" s="324"/>
      <c r="C116" s="228" t="s">
        <v>59</v>
      </c>
      <c r="D116" s="144"/>
      <c r="E116" s="134"/>
      <c r="F116" s="135"/>
      <c r="G116" s="135"/>
      <c r="H116" s="135"/>
      <c r="I116" s="136"/>
    </row>
    <row r="117" spans="2:9" s="72" customFormat="1" ht="15.05" customHeight="1">
      <c r="B117" s="325"/>
      <c r="C117" s="84" t="s">
        <v>36</v>
      </c>
      <c r="D117" s="73">
        <v>10</v>
      </c>
      <c r="E117" s="74" t="s">
        <v>2</v>
      </c>
      <c r="F117" s="75"/>
      <c r="G117" s="75"/>
      <c r="H117" s="75">
        <f>D117*F117</f>
        <v>0</v>
      </c>
      <c r="I117" s="75">
        <f>D117*G117</f>
        <v>0</v>
      </c>
    </row>
    <row r="118" spans="2:9" s="72" customFormat="1">
      <c r="B118" s="323" t="s">
        <v>732</v>
      </c>
      <c r="C118" s="225" t="s">
        <v>323</v>
      </c>
      <c r="D118" s="143"/>
      <c r="E118" s="128"/>
      <c r="F118" s="129"/>
      <c r="G118" s="129"/>
      <c r="H118" s="129"/>
      <c r="I118" s="130"/>
    </row>
    <row r="119" spans="2:9" s="72" customFormat="1" ht="40.549999999999997" customHeight="1">
      <c r="B119" s="324"/>
      <c r="C119" s="226" t="s">
        <v>346</v>
      </c>
      <c r="D119" s="142"/>
      <c r="E119" s="131"/>
      <c r="F119" s="132"/>
      <c r="G119" s="132"/>
      <c r="H119" s="132"/>
      <c r="I119" s="133"/>
    </row>
    <row r="120" spans="2:9" s="72" customFormat="1" ht="15.05" customHeight="1">
      <c r="B120" s="324"/>
      <c r="C120" s="226" t="s">
        <v>51</v>
      </c>
      <c r="D120" s="142"/>
      <c r="E120" s="131"/>
      <c r="F120" s="132"/>
      <c r="G120" s="132"/>
      <c r="H120" s="132"/>
      <c r="I120" s="133"/>
    </row>
    <row r="121" spans="2:9" s="72" customFormat="1" ht="15.05" customHeight="1">
      <c r="B121" s="324"/>
      <c r="C121" s="227" t="s">
        <v>37</v>
      </c>
      <c r="D121" s="142"/>
      <c r="E121" s="131"/>
      <c r="F121" s="132"/>
      <c r="G121" s="132"/>
      <c r="H121" s="132"/>
      <c r="I121" s="133"/>
    </row>
    <row r="122" spans="2:9" s="72" customFormat="1" ht="15.05" customHeight="1">
      <c r="B122" s="324"/>
      <c r="C122" s="228" t="s">
        <v>60</v>
      </c>
      <c r="D122" s="144"/>
      <c r="E122" s="134"/>
      <c r="F122" s="135"/>
      <c r="G122" s="135"/>
      <c r="H122" s="135"/>
      <c r="I122" s="136"/>
    </row>
    <row r="123" spans="2:9" s="72" customFormat="1" ht="15.05" customHeight="1">
      <c r="B123" s="325"/>
      <c r="C123" s="84" t="s">
        <v>36</v>
      </c>
      <c r="D123" s="73">
        <v>1</v>
      </c>
      <c r="E123" s="74" t="s">
        <v>2</v>
      </c>
      <c r="F123" s="75"/>
      <c r="G123" s="75"/>
      <c r="H123" s="75">
        <f>D123*F123</f>
        <v>0</v>
      </c>
      <c r="I123" s="75">
        <f>D123*G123</f>
        <v>0</v>
      </c>
    </row>
    <row r="124" spans="2:9" s="72" customFormat="1">
      <c r="B124" s="323" t="s">
        <v>733</v>
      </c>
      <c r="C124" s="225" t="s">
        <v>324</v>
      </c>
      <c r="D124" s="143"/>
      <c r="E124" s="128"/>
      <c r="F124" s="129"/>
      <c r="G124" s="129"/>
      <c r="H124" s="129"/>
      <c r="I124" s="130"/>
    </row>
    <row r="125" spans="2:9" s="72" customFormat="1" ht="40.549999999999997" customHeight="1">
      <c r="B125" s="324"/>
      <c r="C125" s="226" t="s">
        <v>157</v>
      </c>
      <c r="D125" s="142"/>
      <c r="E125" s="131"/>
      <c r="F125" s="132"/>
      <c r="G125" s="132"/>
      <c r="H125" s="132"/>
      <c r="I125" s="133"/>
    </row>
    <row r="126" spans="2:9" s="72" customFormat="1" ht="15.05" customHeight="1">
      <c r="B126" s="324"/>
      <c r="C126" s="226" t="s">
        <v>51</v>
      </c>
      <c r="D126" s="142"/>
      <c r="E126" s="131"/>
      <c r="F126" s="132"/>
      <c r="G126" s="132"/>
      <c r="H126" s="132"/>
      <c r="I126" s="133"/>
    </row>
    <row r="127" spans="2:9" s="72" customFormat="1" ht="15.05" customHeight="1">
      <c r="B127" s="324"/>
      <c r="C127" s="227" t="s">
        <v>37</v>
      </c>
      <c r="D127" s="142"/>
      <c r="E127" s="131"/>
      <c r="F127" s="132"/>
      <c r="G127" s="132"/>
      <c r="H127" s="132"/>
      <c r="I127" s="133"/>
    </row>
    <row r="128" spans="2:9" s="72" customFormat="1" ht="15.05" customHeight="1">
      <c r="B128" s="324"/>
      <c r="C128" s="228" t="s">
        <v>61</v>
      </c>
      <c r="D128" s="144"/>
      <c r="E128" s="134"/>
      <c r="F128" s="135"/>
      <c r="G128" s="135"/>
      <c r="H128" s="135"/>
      <c r="I128" s="136"/>
    </row>
    <row r="129" spans="2:9" s="72" customFormat="1" ht="15.05" customHeight="1">
      <c r="B129" s="325"/>
      <c r="C129" s="84" t="s">
        <v>36</v>
      </c>
      <c r="D129" s="73">
        <v>4</v>
      </c>
      <c r="E129" s="74" t="s">
        <v>2</v>
      </c>
      <c r="F129" s="75"/>
      <c r="G129" s="75"/>
      <c r="H129" s="75">
        <f>D129*F129</f>
        <v>0</v>
      </c>
      <c r="I129" s="75">
        <f>D129*G129</f>
        <v>0</v>
      </c>
    </row>
    <row r="130" spans="2:9" s="72" customFormat="1" ht="15.85" customHeight="1">
      <c r="B130" s="323" t="s">
        <v>734</v>
      </c>
      <c r="C130" s="225" t="s">
        <v>322</v>
      </c>
      <c r="D130" s="143"/>
      <c r="E130" s="128"/>
      <c r="F130" s="129"/>
      <c r="G130" s="129"/>
      <c r="H130" s="129"/>
      <c r="I130" s="130"/>
    </row>
    <row r="131" spans="2:9" s="72" customFormat="1" ht="53.25" customHeight="1">
      <c r="B131" s="324"/>
      <c r="C131" s="226" t="s">
        <v>158</v>
      </c>
      <c r="D131" s="142"/>
      <c r="E131" s="131"/>
      <c r="F131" s="132"/>
      <c r="G131" s="132"/>
      <c r="H131" s="132"/>
      <c r="I131" s="133"/>
    </row>
    <row r="132" spans="2:9" s="72" customFormat="1" ht="15.05" customHeight="1">
      <c r="B132" s="324"/>
      <c r="C132" s="226" t="s">
        <v>51</v>
      </c>
      <c r="D132" s="142"/>
      <c r="E132" s="131"/>
      <c r="F132" s="132"/>
      <c r="G132" s="132"/>
      <c r="H132" s="132"/>
      <c r="I132" s="133"/>
    </row>
    <row r="133" spans="2:9" s="72" customFormat="1" ht="15.05" customHeight="1">
      <c r="B133" s="324"/>
      <c r="C133" s="227" t="s">
        <v>37</v>
      </c>
      <c r="D133" s="142"/>
      <c r="E133" s="131"/>
      <c r="F133" s="132"/>
      <c r="G133" s="132"/>
      <c r="H133" s="132"/>
      <c r="I133" s="133"/>
    </row>
    <row r="134" spans="2:9" s="72" customFormat="1" ht="15.05" customHeight="1">
      <c r="B134" s="324"/>
      <c r="C134" s="228" t="s">
        <v>62</v>
      </c>
      <c r="D134" s="144"/>
      <c r="E134" s="134"/>
      <c r="F134" s="135"/>
      <c r="G134" s="135"/>
      <c r="H134" s="135"/>
      <c r="I134" s="136"/>
    </row>
    <row r="135" spans="2:9" s="72" customFormat="1" ht="15.05" customHeight="1">
      <c r="B135" s="325"/>
      <c r="C135" s="84" t="s">
        <v>36</v>
      </c>
      <c r="D135" s="73">
        <v>6</v>
      </c>
      <c r="E135" s="74" t="s">
        <v>2</v>
      </c>
      <c r="F135" s="75"/>
      <c r="G135" s="75"/>
      <c r="H135" s="75">
        <f>D135*F135</f>
        <v>0</v>
      </c>
      <c r="I135" s="75">
        <f>D135*G135</f>
        <v>0</v>
      </c>
    </row>
    <row r="136" spans="2:9" s="72" customFormat="1">
      <c r="B136" s="323" t="s">
        <v>735</v>
      </c>
      <c r="C136" s="225" t="s">
        <v>324</v>
      </c>
      <c r="D136" s="143"/>
      <c r="E136" s="128"/>
      <c r="F136" s="129"/>
      <c r="G136" s="129"/>
      <c r="H136" s="129"/>
      <c r="I136" s="130"/>
    </row>
    <row r="137" spans="2:9" s="72" customFormat="1" ht="40.549999999999997" customHeight="1">
      <c r="B137" s="324"/>
      <c r="C137" s="226" t="s">
        <v>346</v>
      </c>
      <c r="D137" s="142"/>
      <c r="E137" s="131"/>
      <c r="F137" s="132"/>
      <c r="G137" s="132"/>
      <c r="H137" s="132"/>
      <c r="I137" s="133"/>
    </row>
    <row r="138" spans="2:9" s="72" customFormat="1" ht="15.05" customHeight="1">
      <c r="B138" s="324"/>
      <c r="C138" s="226" t="s">
        <v>51</v>
      </c>
      <c r="D138" s="142"/>
      <c r="E138" s="131"/>
      <c r="F138" s="132"/>
      <c r="G138" s="132"/>
      <c r="H138" s="132"/>
      <c r="I138" s="133"/>
    </row>
    <row r="139" spans="2:9" s="72" customFormat="1" ht="15.05" customHeight="1">
      <c r="B139" s="324"/>
      <c r="C139" s="227" t="s">
        <v>37</v>
      </c>
      <c r="D139" s="142"/>
      <c r="E139" s="131"/>
      <c r="F139" s="132"/>
      <c r="G139" s="132"/>
      <c r="H139" s="132"/>
      <c r="I139" s="133"/>
    </row>
    <row r="140" spans="2:9" s="72" customFormat="1" ht="15.05" customHeight="1">
      <c r="B140" s="324"/>
      <c r="C140" s="228" t="s">
        <v>63</v>
      </c>
      <c r="D140" s="144"/>
      <c r="E140" s="134"/>
      <c r="F140" s="135"/>
      <c r="G140" s="135"/>
      <c r="H140" s="135"/>
      <c r="I140" s="136"/>
    </row>
    <row r="141" spans="2:9" s="72" customFormat="1" ht="15.05" customHeight="1">
      <c r="B141" s="325"/>
      <c r="C141" s="84" t="s">
        <v>36</v>
      </c>
      <c r="D141" s="73">
        <v>6</v>
      </c>
      <c r="E141" s="74" t="s">
        <v>2</v>
      </c>
      <c r="F141" s="75"/>
      <c r="G141" s="75"/>
      <c r="H141" s="75">
        <f>D141*F141</f>
        <v>0</v>
      </c>
      <c r="I141" s="75">
        <f>D141*G141</f>
        <v>0</v>
      </c>
    </row>
    <row r="142" spans="2:9" s="72" customFormat="1">
      <c r="B142" s="323" t="s">
        <v>736</v>
      </c>
      <c r="C142" s="225" t="s">
        <v>347</v>
      </c>
      <c r="D142" s="143"/>
      <c r="E142" s="128"/>
      <c r="F142" s="129"/>
      <c r="G142" s="129"/>
      <c r="H142" s="129"/>
      <c r="I142" s="130"/>
    </row>
    <row r="143" spans="2:9" s="72" customFormat="1" ht="26.3">
      <c r="B143" s="324"/>
      <c r="C143" s="226" t="s">
        <v>157</v>
      </c>
      <c r="D143" s="142"/>
      <c r="E143" s="131"/>
      <c r="F143" s="132"/>
      <c r="G143" s="132"/>
      <c r="H143" s="132"/>
      <c r="I143" s="133"/>
    </row>
    <row r="144" spans="2:9" s="72" customFormat="1" ht="15.05" customHeight="1">
      <c r="B144" s="324"/>
      <c r="C144" s="226" t="s">
        <v>51</v>
      </c>
      <c r="D144" s="142"/>
      <c r="E144" s="131"/>
      <c r="F144" s="132"/>
      <c r="G144" s="132"/>
      <c r="H144" s="132"/>
      <c r="I144" s="133"/>
    </row>
    <row r="145" spans="2:9" s="72" customFormat="1" ht="15.05" customHeight="1">
      <c r="B145" s="324"/>
      <c r="C145" s="227" t="s">
        <v>37</v>
      </c>
      <c r="D145" s="142"/>
      <c r="E145" s="131"/>
      <c r="F145" s="132"/>
      <c r="G145" s="132"/>
      <c r="H145" s="132"/>
      <c r="I145" s="133"/>
    </row>
    <row r="146" spans="2:9" s="72" customFormat="1" ht="15.05" customHeight="1">
      <c r="B146" s="324"/>
      <c r="C146" s="228" t="s">
        <v>135</v>
      </c>
      <c r="D146" s="144"/>
      <c r="E146" s="134"/>
      <c r="F146" s="135"/>
      <c r="G146" s="135"/>
      <c r="H146" s="135"/>
      <c r="I146" s="136"/>
    </row>
    <row r="147" spans="2:9" s="72" customFormat="1" ht="15.05" customHeight="1">
      <c r="B147" s="325"/>
      <c r="C147" s="84" t="s">
        <v>36</v>
      </c>
      <c r="D147" s="73">
        <v>1</v>
      </c>
      <c r="E147" s="74" t="s">
        <v>2</v>
      </c>
      <c r="F147" s="75"/>
      <c r="G147" s="75"/>
      <c r="H147" s="75">
        <f>D147*F147</f>
        <v>0</v>
      </c>
      <c r="I147" s="75">
        <f>D147*G147</f>
        <v>0</v>
      </c>
    </row>
    <row r="148" spans="2:9" s="72" customFormat="1" ht="15.85" customHeight="1">
      <c r="B148" s="323" t="s">
        <v>737</v>
      </c>
      <c r="C148" s="225" t="s">
        <v>327</v>
      </c>
      <c r="D148" s="143"/>
      <c r="E148" s="128"/>
      <c r="F148" s="129"/>
      <c r="G148" s="129"/>
      <c r="H148" s="129"/>
      <c r="I148" s="130"/>
    </row>
    <row r="149" spans="2:9" s="72" customFormat="1" ht="40.549999999999997" customHeight="1">
      <c r="B149" s="324"/>
      <c r="C149" s="226" t="s">
        <v>358</v>
      </c>
      <c r="D149" s="142"/>
      <c r="E149" s="131"/>
      <c r="F149" s="132"/>
      <c r="G149" s="132"/>
      <c r="H149" s="132"/>
      <c r="I149" s="133"/>
    </row>
    <row r="150" spans="2:9" s="72" customFormat="1" ht="15.05" customHeight="1">
      <c r="B150" s="324"/>
      <c r="C150" s="226" t="s">
        <v>51</v>
      </c>
      <c r="D150" s="142"/>
      <c r="E150" s="131"/>
      <c r="F150" s="132"/>
      <c r="G150" s="132"/>
      <c r="H150" s="132"/>
      <c r="I150" s="133"/>
    </row>
    <row r="151" spans="2:9" s="72" customFormat="1" ht="15.05" customHeight="1">
      <c r="B151" s="324"/>
      <c r="C151" s="227" t="s">
        <v>37</v>
      </c>
      <c r="D151" s="142"/>
      <c r="E151" s="131"/>
      <c r="F151" s="132"/>
      <c r="G151" s="132"/>
      <c r="H151" s="132"/>
      <c r="I151" s="133"/>
    </row>
    <row r="152" spans="2:9" s="72" customFormat="1" ht="15.05" customHeight="1">
      <c r="B152" s="324"/>
      <c r="C152" s="228" t="s">
        <v>136</v>
      </c>
      <c r="D152" s="144"/>
      <c r="E152" s="134"/>
      <c r="F152" s="135"/>
      <c r="G152" s="135"/>
      <c r="H152" s="135"/>
      <c r="I152" s="136"/>
    </row>
    <row r="153" spans="2:9" s="72" customFormat="1" ht="15.05" customHeight="1">
      <c r="B153" s="325"/>
      <c r="C153" s="84" t="s">
        <v>36</v>
      </c>
      <c r="D153" s="73">
        <v>5</v>
      </c>
      <c r="E153" s="74" t="s">
        <v>2</v>
      </c>
      <c r="F153" s="75"/>
      <c r="G153" s="75"/>
      <c r="H153" s="75">
        <f>D153*F153</f>
        <v>0</v>
      </c>
      <c r="I153" s="75">
        <f>D153*G153</f>
        <v>0</v>
      </c>
    </row>
    <row r="154" spans="2:9" s="72" customFormat="1">
      <c r="B154" s="323" t="s">
        <v>738</v>
      </c>
      <c r="C154" s="225" t="s">
        <v>339</v>
      </c>
      <c r="D154" s="143"/>
      <c r="E154" s="128"/>
      <c r="F154" s="129"/>
      <c r="G154" s="129"/>
      <c r="H154" s="129"/>
      <c r="I154" s="130"/>
    </row>
    <row r="155" spans="2:9" s="72" customFormat="1" ht="52.45" customHeight="1">
      <c r="B155" s="324"/>
      <c r="C155" s="226" t="s">
        <v>351</v>
      </c>
      <c r="D155" s="142"/>
      <c r="E155" s="131"/>
      <c r="F155" s="132"/>
      <c r="G155" s="132"/>
      <c r="H155" s="132"/>
      <c r="I155" s="133"/>
    </row>
    <row r="156" spans="2:9" s="72" customFormat="1" ht="15.05" customHeight="1">
      <c r="B156" s="324"/>
      <c r="C156" s="226" t="s">
        <v>51</v>
      </c>
      <c r="D156" s="142"/>
      <c r="E156" s="131"/>
      <c r="F156" s="132"/>
      <c r="G156" s="132"/>
      <c r="H156" s="132"/>
      <c r="I156" s="133"/>
    </row>
    <row r="157" spans="2:9" s="72" customFormat="1" ht="15.05" customHeight="1">
      <c r="B157" s="324"/>
      <c r="C157" s="227" t="s">
        <v>37</v>
      </c>
      <c r="D157" s="142"/>
      <c r="E157" s="131"/>
      <c r="F157" s="132"/>
      <c r="G157" s="132"/>
      <c r="H157" s="132"/>
      <c r="I157" s="133"/>
    </row>
    <row r="158" spans="2:9" s="72" customFormat="1" ht="15.05" customHeight="1">
      <c r="B158" s="324"/>
      <c r="C158" s="228" t="s">
        <v>143</v>
      </c>
      <c r="D158" s="144"/>
      <c r="E158" s="134"/>
      <c r="F158" s="135"/>
      <c r="G158" s="135"/>
      <c r="H158" s="135"/>
      <c r="I158" s="136"/>
    </row>
    <row r="159" spans="2:9" s="72" customFormat="1" ht="15.05" customHeight="1">
      <c r="B159" s="325"/>
      <c r="C159" s="84" t="s">
        <v>36</v>
      </c>
      <c r="D159" s="73">
        <v>5</v>
      </c>
      <c r="E159" s="74" t="s">
        <v>2</v>
      </c>
      <c r="F159" s="75"/>
      <c r="G159" s="75"/>
      <c r="H159" s="75">
        <f>D159*F159</f>
        <v>0</v>
      </c>
      <c r="I159" s="75">
        <f>D159*G159</f>
        <v>0</v>
      </c>
    </row>
    <row r="160" spans="2:9" s="72" customFormat="1">
      <c r="B160" s="323" t="s">
        <v>739</v>
      </c>
      <c r="C160" s="225" t="s">
        <v>357</v>
      </c>
      <c r="D160" s="143"/>
      <c r="E160" s="128"/>
      <c r="F160" s="129"/>
      <c r="G160" s="129"/>
      <c r="H160" s="129"/>
      <c r="I160" s="130"/>
    </row>
    <row r="161" spans="2:9" s="72" customFormat="1" ht="52.6">
      <c r="B161" s="324"/>
      <c r="C161" s="226" t="s">
        <v>359</v>
      </c>
      <c r="D161" s="142"/>
      <c r="E161" s="131"/>
      <c r="F161" s="132"/>
      <c r="G161" s="132"/>
      <c r="H161" s="132"/>
      <c r="I161" s="133"/>
    </row>
    <row r="162" spans="2:9" s="72" customFormat="1" ht="15.05" customHeight="1">
      <c r="B162" s="324"/>
      <c r="C162" s="226" t="s">
        <v>145</v>
      </c>
      <c r="D162" s="142"/>
      <c r="E162" s="131"/>
      <c r="F162" s="132"/>
      <c r="G162" s="132"/>
      <c r="H162" s="132"/>
      <c r="I162" s="133"/>
    </row>
    <row r="163" spans="2:9" s="72" customFormat="1" ht="15.05" customHeight="1">
      <c r="B163" s="324"/>
      <c r="C163" s="227" t="s">
        <v>153</v>
      </c>
      <c r="D163" s="142"/>
      <c r="E163" s="131"/>
      <c r="F163" s="132"/>
      <c r="G163" s="132"/>
      <c r="H163" s="132"/>
      <c r="I163" s="133"/>
    </row>
    <row r="164" spans="2:9" s="72" customFormat="1" ht="15.05" customHeight="1">
      <c r="B164" s="324"/>
      <c r="C164" s="228" t="s">
        <v>154</v>
      </c>
      <c r="D164" s="144"/>
      <c r="E164" s="134"/>
      <c r="F164" s="135"/>
      <c r="G164" s="135"/>
      <c r="H164" s="135"/>
      <c r="I164" s="136"/>
    </row>
    <row r="165" spans="2:9" s="72" customFormat="1" ht="15.05" customHeight="1">
      <c r="B165" s="325"/>
      <c r="C165" s="84" t="s">
        <v>36</v>
      </c>
      <c r="D165" s="73">
        <v>1</v>
      </c>
      <c r="E165" s="74" t="s">
        <v>2</v>
      </c>
      <c r="F165" s="75"/>
      <c r="G165" s="75"/>
      <c r="H165" s="75">
        <f>D165*F165</f>
        <v>0</v>
      </c>
      <c r="I165" s="75">
        <f>D165*G165</f>
        <v>0</v>
      </c>
    </row>
    <row r="166" spans="2:9" s="72" customFormat="1" ht="108.8" customHeight="1">
      <c r="B166" s="114">
        <v>2</v>
      </c>
      <c r="C166" s="106" t="s">
        <v>368</v>
      </c>
      <c r="D166" s="145"/>
      <c r="E166" s="146"/>
      <c r="F166" s="147"/>
      <c r="G166" s="147"/>
      <c r="H166" s="147"/>
      <c r="I166" s="148"/>
    </row>
    <row r="167" spans="2:9" s="72" customFormat="1" ht="15.05" customHeight="1">
      <c r="B167" s="323" t="s">
        <v>173</v>
      </c>
      <c r="C167" s="225" t="s">
        <v>370</v>
      </c>
      <c r="D167" s="143"/>
      <c r="E167" s="128"/>
      <c r="F167" s="129"/>
      <c r="G167" s="129"/>
      <c r="H167" s="129"/>
      <c r="I167" s="130"/>
    </row>
    <row r="168" spans="2:9" s="72" customFormat="1" ht="26.3">
      <c r="B168" s="324"/>
      <c r="C168" s="226" t="s">
        <v>168</v>
      </c>
      <c r="D168" s="142"/>
      <c r="E168" s="131"/>
      <c r="F168" s="132"/>
      <c r="G168" s="132"/>
      <c r="H168" s="132"/>
      <c r="I168" s="133"/>
    </row>
    <row r="169" spans="2:9" s="72" customFormat="1" ht="15.05" customHeight="1">
      <c r="B169" s="324"/>
      <c r="C169" s="226" t="s">
        <v>164</v>
      </c>
      <c r="D169" s="142"/>
      <c r="E169" s="131"/>
      <c r="F169" s="132"/>
      <c r="G169" s="132"/>
      <c r="H169" s="132"/>
      <c r="I169" s="133"/>
    </row>
    <row r="170" spans="2:9" s="72" customFormat="1" ht="15.05" customHeight="1">
      <c r="B170" s="324"/>
      <c r="C170" s="227" t="s">
        <v>369</v>
      </c>
      <c r="D170" s="142"/>
      <c r="E170" s="131"/>
      <c r="F170" s="132"/>
      <c r="G170" s="132"/>
      <c r="H170" s="132"/>
      <c r="I170" s="133"/>
    </row>
    <row r="171" spans="2:9" s="72" customFormat="1" ht="15.05" customHeight="1">
      <c r="B171" s="324"/>
      <c r="C171" s="228" t="s">
        <v>165</v>
      </c>
      <c r="D171" s="144"/>
      <c r="E171" s="134"/>
      <c r="F171" s="135"/>
      <c r="G171" s="135"/>
      <c r="H171" s="135"/>
      <c r="I171" s="136"/>
    </row>
    <row r="172" spans="2:9" s="72" customFormat="1" ht="15.05" customHeight="1">
      <c r="B172" s="325"/>
      <c r="C172" s="84" t="s">
        <v>36</v>
      </c>
      <c r="D172" s="73">
        <v>1</v>
      </c>
      <c r="E172" s="74" t="s">
        <v>2</v>
      </c>
      <c r="F172" s="75"/>
      <c r="G172" s="75"/>
      <c r="H172" s="75">
        <f>D172*F172</f>
        <v>0</v>
      </c>
      <c r="I172" s="75">
        <f>D172*G172</f>
        <v>0</v>
      </c>
    </row>
    <row r="173" spans="2:9" s="72" customFormat="1">
      <c r="B173" s="323" t="s">
        <v>182</v>
      </c>
      <c r="C173" s="225" t="s">
        <v>370</v>
      </c>
      <c r="D173" s="143"/>
      <c r="E173" s="128"/>
      <c r="F173" s="129"/>
      <c r="G173" s="129"/>
      <c r="H173" s="129"/>
      <c r="I173" s="130"/>
    </row>
    <row r="174" spans="2:9" s="72" customFormat="1" ht="26.3">
      <c r="B174" s="324"/>
      <c r="C174" s="226" t="s">
        <v>168</v>
      </c>
      <c r="D174" s="142"/>
      <c r="E174" s="131"/>
      <c r="F174" s="132"/>
      <c r="G174" s="132"/>
      <c r="H174" s="132"/>
      <c r="I174" s="133"/>
    </row>
    <row r="175" spans="2:9" s="72" customFormat="1" ht="15.05" customHeight="1">
      <c r="B175" s="324"/>
      <c r="C175" s="226" t="s">
        <v>164</v>
      </c>
      <c r="D175" s="142"/>
      <c r="E175" s="131"/>
      <c r="F175" s="132"/>
      <c r="G175" s="132"/>
      <c r="H175" s="132"/>
      <c r="I175" s="133"/>
    </row>
    <row r="176" spans="2:9" s="72" customFormat="1" ht="15.05" customHeight="1">
      <c r="B176" s="324"/>
      <c r="C176" s="227" t="s">
        <v>369</v>
      </c>
      <c r="D176" s="142"/>
      <c r="E176" s="131"/>
      <c r="F176" s="132"/>
      <c r="G176" s="132"/>
      <c r="H176" s="132"/>
      <c r="I176" s="133"/>
    </row>
    <row r="177" spans="1:9" s="72" customFormat="1" ht="15.05" customHeight="1">
      <c r="B177" s="324"/>
      <c r="C177" s="228" t="s">
        <v>166</v>
      </c>
      <c r="D177" s="144"/>
      <c r="E177" s="134"/>
      <c r="F177" s="135"/>
      <c r="G177" s="135"/>
      <c r="H177" s="135"/>
      <c r="I177" s="136"/>
    </row>
    <row r="178" spans="1:9" s="72" customFormat="1" ht="15.05" customHeight="1">
      <c r="B178" s="325"/>
      <c r="C178" s="84" t="s">
        <v>36</v>
      </c>
      <c r="D178" s="73">
        <v>4</v>
      </c>
      <c r="E178" s="74" t="s">
        <v>2</v>
      </c>
      <c r="F178" s="75"/>
      <c r="G178" s="75"/>
      <c r="H178" s="75">
        <f>D178*F178</f>
        <v>0</v>
      </c>
      <c r="I178" s="75">
        <f>D178*G178</f>
        <v>0</v>
      </c>
    </row>
    <row r="179" spans="1:9" s="72" customFormat="1">
      <c r="B179" s="323" t="s">
        <v>740</v>
      </c>
      <c r="C179" s="225" t="s">
        <v>370</v>
      </c>
      <c r="D179" s="143"/>
      <c r="E179" s="128"/>
      <c r="F179" s="129"/>
      <c r="G179" s="129"/>
      <c r="H179" s="129"/>
      <c r="I179" s="130"/>
    </row>
    <row r="180" spans="1:9" s="72" customFormat="1" ht="26.3">
      <c r="B180" s="324"/>
      <c r="C180" s="226" t="s">
        <v>167</v>
      </c>
      <c r="D180" s="142"/>
      <c r="E180" s="131"/>
      <c r="F180" s="132"/>
      <c r="G180" s="132"/>
      <c r="H180" s="132"/>
      <c r="I180" s="133"/>
    </row>
    <row r="181" spans="1:9" s="72" customFormat="1" ht="15.05" customHeight="1">
      <c r="B181" s="324"/>
      <c r="C181" s="226" t="s">
        <v>164</v>
      </c>
      <c r="D181" s="142"/>
      <c r="E181" s="131"/>
      <c r="F181" s="132"/>
      <c r="G181" s="132"/>
      <c r="H181" s="132"/>
      <c r="I181" s="133"/>
    </row>
    <row r="182" spans="1:9" s="72" customFormat="1" ht="15.05" customHeight="1">
      <c r="B182" s="324"/>
      <c r="C182" s="227" t="s">
        <v>371</v>
      </c>
      <c r="D182" s="142"/>
      <c r="E182" s="131"/>
      <c r="F182" s="132"/>
      <c r="G182" s="132"/>
      <c r="H182" s="132"/>
      <c r="I182" s="133"/>
    </row>
    <row r="183" spans="1:9" s="72" customFormat="1" ht="15.05" customHeight="1">
      <c r="B183" s="324"/>
      <c r="C183" s="228" t="s">
        <v>169</v>
      </c>
      <c r="D183" s="144"/>
      <c r="E183" s="134"/>
      <c r="F183" s="135"/>
      <c r="G183" s="135"/>
      <c r="H183" s="135"/>
      <c r="I183" s="136"/>
    </row>
    <row r="184" spans="1:9" s="72" customFormat="1" ht="15.05" customHeight="1">
      <c r="B184" s="325"/>
      <c r="C184" s="84" t="s">
        <v>36</v>
      </c>
      <c r="D184" s="73">
        <v>1</v>
      </c>
      <c r="E184" s="74" t="s">
        <v>2</v>
      </c>
      <c r="F184" s="75"/>
      <c r="G184" s="75"/>
      <c r="H184" s="75">
        <f>D184*F184</f>
        <v>0</v>
      </c>
      <c r="I184" s="75">
        <f>D184*G184</f>
        <v>0</v>
      </c>
    </row>
    <row r="185" spans="1:9" s="72" customFormat="1">
      <c r="B185" s="323" t="s">
        <v>741</v>
      </c>
      <c r="C185" s="225" t="s">
        <v>370</v>
      </c>
      <c r="D185" s="143"/>
      <c r="E185" s="128"/>
      <c r="F185" s="129"/>
      <c r="G185" s="129"/>
      <c r="H185" s="129"/>
      <c r="I185" s="130"/>
    </row>
    <row r="186" spans="1:9" s="72" customFormat="1" ht="26.3">
      <c r="B186" s="324"/>
      <c r="C186" s="226" t="s">
        <v>170</v>
      </c>
      <c r="D186" s="142"/>
      <c r="E186" s="131"/>
      <c r="F186" s="132"/>
      <c r="G186" s="132"/>
      <c r="H186" s="132"/>
      <c r="I186" s="133"/>
    </row>
    <row r="187" spans="1:9" s="72" customFormat="1" ht="15.05" customHeight="1">
      <c r="B187" s="324"/>
      <c r="C187" s="226" t="s">
        <v>164</v>
      </c>
      <c r="D187" s="142"/>
      <c r="E187" s="131"/>
      <c r="F187" s="132"/>
      <c r="G187" s="132"/>
      <c r="H187" s="132"/>
      <c r="I187" s="133"/>
    </row>
    <row r="188" spans="1:9" s="72" customFormat="1" ht="15.05" customHeight="1">
      <c r="B188" s="324"/>
      <c r="C188" s="227" t="s">
        <v>372</v>
      </c>
      <c r="D188" s="142"/>
      <c r="E188" s="131"/>
      <c r="F188" s="132"/>
      <c r="G188" s="132"/>
      <c r="H188" s="132"/>
      <c r="I188" s="133"/>
    </row>
    <row r="189" spans="1:9" s="72" customFormat="1" ht="15.05" customHeight="1">
      <c r="B189" s="324"/>
      <c r="C189" s="228" t="s">
        <v>171</v>
      </c>
      <c r="D189" s="144"/>
      <c r="E189" s="134"/>
      <c r="F189" s="135"/>
      <c r="G189" s="135"/>
      <c r="H189" s="135"/>
      <c r="I189" s="136"/>
    </row>
    <row r="190" spans="1:9" s="72" customFormat="1" ht="15.05" customHeight="1">
      <c r="B190" s="325"/>
      <c r="C190" s="84" t="s">
        <v>36</v>
      </c>
      <c r="D190" s="73">
        <v>1</v>
      </c>
      <c r="E190" s="74" t="s">
        <v>2</v>
      </c>
      <c r="F190" s="75"/>
      <c r="G190" s="75"/>
      <c r="H190" s="75">
        <f>D190*F190</f>
        <v>0</v>
      </c>
      <c r="I190" s="75">
        <f>D190*G190</f>
        <v>0</v>
      </c>
    </row>
    <row r="191" spans="1:9" s="85" customFormat="1" ht="18" customHeight="1">
      <c r="A191" s="107"/>
      <c r="B191" s="108"/>
      <c r="C191" s="109" t="s">
        <v>24</v>
      </c>
      <c r="D191" s="110"/>
      <c r="E191" s="109"/>
      <c r="F191" s="111"/>
      <c r="G191" s="112"/>
      <c r="H191" s="113">
        <f>SUM(H99:H190)</f>
        <v>0</v>
      </c>
      <c r="I191" s="113">
        <f>SUM(I99:I190)</f>
        <v>0</v>
      </c>
    </row>
    <row r="192" spans="1:9" ht="12.55">
      <c r="B192" s="40"/>
      <c r="C192" s="92"/>
      <c r="D192" s="36"/>
      <c r="E192" s="36"/>
      <c r="F192" s="37"/>
      <c r="G192" s="37"/>
      <c r="H192" s="37"/>
      <c r="I192" s="37"/>
    </row>
    <row r="193" spans="1:9">
      <c r="B193" s="40"/>
    </row>
    <row r="194" spans="1:9" s="45" customFormat="1" ht="19.600000000000001" customHeight="1">
      <c r="B194" s="329" t="s">
        <v>34</v>
      </c>
      <c r="C194" s="329"/>
      <c r="D194" s="329"/>
      <c r="E194" s="329"/>
      <c r="F194" s="329"/>
      <c r="G194" s="329"/>
      <c r="H194" s="329"/>
      <c r="I194" s="329"/>
    </row>
    <row r="195" spans="1:9" ht="20.2" customHeight="1">
      <c r="B195" s="326" t="s">
        <v>108</v>
      </c>
      <c r="C195" s="327"/>
      <c r="D195" s="327"/>
      <c r="E195" s="327"/>
      <c r="F195" s="327"/>
      <c r="G195" s="327"/>
      <c r="H195" s="327"/>
      <c r="I195" s="328"/>
    </row>
    <row r="196" spans="1:9" ht="21.8" customHeight="1">
      <c r="B196" s="326" t="s">
        <v>29</v>
      </c>
      <c r="C196" s="327"/>
      <c r="D196" s="327"/>
      <c r="E196" s="327"/>
      <c r="F196" s="327"/>
      <c r="G196" s="327"/>
      <c r="H196" s="327"/>
      <c r="I196" s="328"/>
    </row>
    <row r="197" spans="1:9" ht="44.3" customHeight="1">
      <c r="B197" s="13">
        <v>1</v>
      </c>
      <c r="C197" s="7" t="s">
        <v>107</v>
      </c>
      <c r="D197" s="101">
        <f>D198+D199</f>
        <v>6679.58</v>
      </c>
      <c r="E197" s="9" t="s">
        <v>13</v>
      </c>
      <c r="F197" s="191"/>
      <c r="G197" s="191"/>
      <c r="H197" s="8">
        <f t="shared" ref="H197:H198" si="46">ROUND(D197*F197, 0)</f>
        <v>0</v>
      </c>
      <c r="I197" s="8">
        <f t="shared" ref="I197:I198" si="47">ROUND(D197*G197, 0)</f>
        <v>0</v>
      </c>
    </row>
    <row r="198" spans="1:9" ht="54" customHeight="1">
      <c r="B198" s="126">
        <v>2</v>
      </c>
      <c r="C198" s="182" t="s">
        <v>114</v>
      </c>
      <c r="D198" s="190">
        <v>4567.03</v>
      </c>
      <c r="E198" s="190" t="s">
        <v>13</v>
      </c>
      <c r="F198" s="191"/>
      <c r="G198" s="191"/>
      <c r="H198" s="191">
        <f t="shared" si="46"/>
        <v>0</v>
      </c>
      <c r="I198" s="191">
        <f t="shared" si="47"/>
        <v>0</v>
      </c>
    </row>
    <row r="199" spans="1:9" ht="65.3" customHeight="1">
      <c r="B199" s="13">
        <v>3</v>
      </c>
      <c r="C199" s="182" t="s">
        <v>115</v>
      </c>
      <c r="D199" s="190">
        <f>63.73+750.99+1008.84+288.99</f>
        <v>2112.5500000000002</v>
      </c>
      <c r="E199" s="190" t="s">
        <v>13</v>
      </c>
      <c r="F199" s="191"/>
      <c r="G199" s="191"/>
      <c r="H199" s="191">
        <f>ROUND(D199*F199, 0)</f>
        <v>0</v>
      </c>
      <c r="I199" s="191">
        <f>ROUND(D199*G199, 0)</f>
        <v>0</v>
      </c>
    </row>
    <row r="200" spans="1:9" ht="31.5" customHeight="1">
      <c r="B200" s="13">
        <v>4</v>
      </c>
      <c r="C200" s="287" t="s">
        <v>791</v>
      </c>
      <c r="D200" s="102">
        <v>4</v>
      </c>
      <c r="E200" s="190" t="s">
        <v>711</v>
      </c>
      <c r="F200" s="192"/>
      <c r="G200" s="192"/>
      <c r="H200" s="8">
        <f t="shared" ref="H200" si="48">ROUND(D200*F200, 0)</f>
        <v>0</v>
      </c>
      <c r="I200" s="8">
        <f t="shared" ref="I200" si="49">ROUND(D200*G200, 0)</f>
        <v>0</v>
      </c>
    </row>
    <row r="201" spans="1:9" s="94" customFormat="1" ht="18" customHeight="1">
      <c r="B201" s="95"/>
      <c r="C201" s="96" t="s">
        <v>24</v>
      </c>
      <c r="D201" s="97"/>
      <c r="E201" s="96"/>
      <c r="F201" s="98"/>
      <c r="G201" s="99"/>
      <c r="H201" s="100">
        <f>SUM(H197:H199)</f>
        <v>0</v>
      </c>
      <c r="I201" s="100">
        <f>SUM(I197:I199)</f>
        <v>0</v>
      </c>
    </row>
    <row r="202" spans="1:9" s="71" customFormat="1">
      <c r="B202" s="88"/>
      <c r="D202" s="90"/>
      <c r="E202" s="90"/>
      <c r="F202" s="91"/>
      <c r="G202" s="91"/>
      <c r="H202" s="91"/>
      <c r="I202" s="91"/>
    </row>
    <row r="203" spans="1:9" s="71" customFormat="1" ht="13.5" customHeight="1">
      <c r="B203" s="88"/>
      <c r="C203" s="89"/>
      <c r="D203" s="90"/>
      <c r="E203" s="90"/>
      <c r="F203" s="91"/>
      <c r="G203" s="91"/>
      <c r="H203" s="91"/>
      <c r="I203" s="91"/>
    </row>
    <row r="204" spans="1:9" s="45" customFormat="1" ht="20.2" customHeight="1">
      <c r="B204" s="329" t="s">
        <v>656</v>
      </c>
      <c r="C204" s="329"/>
      <c r="D204" s="329"/>
      <c r="E204" s="329"/>
      <c r="F204" s="329"/>
      <c r="G204" s="329"/>
      <c r="H204" s="329"/>
      <c r="I204" s="329"/>
    </row>
    <row r="205" spans="1:9" ht="16.45" customHeight="1">
      <c r="B205" s="326" t="s">
        <v>40</v>
      </c>
      <c r="C205" s="327"/>
      <c r="D205" s="327"/>
      <c r="E205" s="327"/>
      <c r="F205" s="327"/>
      <c r="G205" s="327"/>
      <c r="H205" s="327"/>
      <c r="I205" s="328"/>
    </row>
    <row r="206" spans="1:9" ht="28.5" customHeight="1">
      <c r="B206" s="326" t="s">
        <v>27</v>
      </c>
      <c r="C206" s="327"/>
      <c r="D206" s="327"/>
      <c r="E206" s="327"/>
      <c r="F206" s="327"/>
      <c r="G206" s="327"/>
      <c r="H206" s="327"/>
      <c r="I206" s="328"/>
    </row>
    <row r="207" spans="1:9" ht="18.8" customHeight="1">
      <c r="B207" s="326" t="s">
        <v>28</v>
      </c>
      <c r="C207" s="327"/>
      <c r="D207" s="327"/>
      <c r="E207" s="327"/>
      <c r="F207" s="327"/>
      <c r="G207" s="327"/>
      <c r="H207" s="327"/>
      <c r="I207" s="328"/>
    </row>
    <row r="208" spans="1:9" s="71" customFormat="1" ht="27.1" customHeight="1">
      <c r="A208" s="72"/>
      <c r="B208" s="103">
        <v>1</v>
      </c>
      <c r="C208" s="105" t="s">
        <v>116</v>
      </c>
      <c r="D208" s="201"/>
      <c r="E208" s="201"/>
      <c r="F208" s="202"/>
      <c r="G208" s="202"/>
      <c r="H208" s="202"/>
      <c r="I208" s="203"/>
    </row>
    <row r="209" spans="1:9" s="71" customFormat="1" ht="64.5" customHeight="1">
      <c r="A209" s="72"/>
      <c r="B209" s="86"/>
      <c r="C209" s="87" t="s">
        <v>119</v>
      </c>
      <c r="D209" s="204"/>
      <c r="E209" s="204"/>
      <c r="F209" s="205"/>
      <c r="G209" s="205"/>
      <c r="H209" s="205"/>
      <c r="I209" s="206"/>
    </row>
    <row r="210" spans="1:9" s="71" customFormat="1" ht="16.45" customHeight="1">
      <c r="A210" s="72"/>
      <c r="B210" s="93"/>
      <c r="C210" s="76" t="s">
        <v>122</v>
      </c>
      <c r="D210" s="207"/>
      <c r="E210" s="207"/>
      <c r="F210" s="208"/>
      <c r="G210" s="208"/>
      <c r="H210" s="208"/>
      <c r="I210" s="209"/>
    </row>
    <row r="211" spans="1:9" s="71" customFormat="1" ht="16.45" customHeight="1">
      <c r="A211" s="72"/>
      <c r="B211" s="77"/>
      <c r="C211" s="115" t="s">
        <v>3</v>
      </c>
      <c r="D211" s="210">
        <v>42.47</v>
      </c>
      <c r="E211" s="210" t="s">
        <v>5</v>
      </c>
      <c r="F211" s="104"/>
      <c r="G211" s="104"/>
      <c r="H211" s="75">
        <f>ROUND(D211*F211, 0)</f>
        <v>0</v>
      </c>
      <c r="I211" s="75">
        <f>ROUND(D211*G211, 0)</f>
        <v>0</v>
      </c>
    </row>
    <row r="212" spans="1:9" s="71" customFormat="1" ht="27.1" customHeight="1">
      <c r="A212" s="72"/>
      <c r="B212" s="103">
        <v>2</v>
      </c>
      <c r="C212" s="105" t="s">
        <v>117</v>
      </c>
      <c r="D212" s="201"/>
      <c r="E212" s="201"/>
      <c r="F212" s="202"/>
      <c r="G212" s="202"/>
      <c r="H212" s="202"/>
      <c r="I212" s="203"/>
    </row>
    <row r="213" spans="1:9" s="71" customFormat="1" ht="64.5" customHeight="1">
      <c r="A213" s="72"/>
      <c r="B213" s="86"/>
      <c r="C213" s="87" t="s">
        <v>119</v>
      </c>
      <c r="D213" s="204"/>
      <c r="E213" s="204"/>
      <c r="F213" s="205"/>
      <c r="G213" s="205"/>
      <c r="H213" s="205"/>
      <c r="I213" s="206"/>
    </row>
    <row r="214" spans="1:9" s="71" customFormat="1" ht="16.45" customHeight="1">
      <c r="A214" s="72"/>
      <c r="B214" s="93"/>
      <c r="C214" s="76" t="s">
        <v>123</v>
      </c>
      <c r="D214" s="207"/>
      <c r="E214" s="207"/>
      <c r="F214" s="208"/>
      <c r="G214" s="208"/>
      <c r="H214" s="208"/>
      <c r="I214" s="209"/>
    </row>
    <row r="215" spans="1:9" s="71" customFormat="1" ht="16.45" customHeight="1">
      <c r="A215" s="72"/>
      <c r="B215" s="77"/>
      <c r="C215" s="115" t="s">
        <v>3</v>
      </c>
      <c r="D215" s="210">
        <v>8.74</v>
      </c>
      <c r="E215" s="210" t="s">
        <v>5</v>
      </c>
      <c r="F215" s="104"/>
      <c r="G215" s="104"/>
      <c r="H215" s="75">
        <f>ROUND(D215*F215, 0)</f>
        <v>0</v>
      </c>
      <c r="I215" s="75">
        <f>ROUND(D215*G215, 0)</f>
        <v>0</v>
      </c>
    </row>
    <row r="216" spans="1:9" s="71" customFormat="1" ht="27.1" customHeight="1">
      <c r="A216" s="72"/>
      <c r="B216" s="103">
        <v>3</v>
      </c>
      <c r="C216" s="105" t="s">
        <v>312</v>
      </c>
      <c r="D216" s="201"/>
      <c r="E216" s="201"/>
      <c r="F216" s="202"/>
      <c r="G216" s="202"/>
      <c r="H216" s="202"/>
      <c r="I216" s="203"/>
    </row>
    <row r="217" spans="1:9" s="71" customFormat="1" ht="54" customHeight="1">
      <c r="A217" s="72"/>
      <c r="B217" s="86"/>
      <c r="C217" s="87" t="s">
        <v>120</v>
      </c>
      <c r="D217" s="204"/>
      <c r="E217" s="204"/>
      <c r="F217" s="205"/>
      <c r="G217" s="205"/>
      <c r="H217" s="205"/>
      <c r="I217" s="206"/>
    </row>
    <row r="218" spans="1:9" s="71" customFormat="1" ht="16.45" customHeight="1">
      <c r="A218" s="72"/>
      <c r="B218" s="93"/>
      <c r="C218" s="76" t="s">
        <v>121</v>
      </c>
      <c r="D218" s="207"/>
      <c r="E218" s="207"/>
      <c r="F218" s="208"/>
      <c r="G218" s="208"/>
      <c r="H218" s="208"/>
      <c r="I218" s="209"/>
    </row>
    <row r="219" spans="1:9" s="71" customFormat="1" ht="16.45" customHeight="1">
      <c r="A219" s="72"/>
      <c r="B219" s="77"/>
      <c r="C219" s="115" t="s">
        <v>3</v>
      </c>
      <c r="D219" s="210">
        <v>12</v>
      </c>
      <c r="E219" s="210" t="s">
        <v>4</v>
      </c>
      <c r="F219" s="104"/>
      <c r="G219" s="104"/>
      <c r="H219" s="75">
        <f>ROUND(D219*F219, 0)</f>
        <v>0</v>
      </c>
      <c r="I219" s="75">
        <f>ROUND(D219*G219, 0)</f>
        <v>0</v>
      </c>
    </row>
    <row r="220" spans="1:9" s="71" customFormat="1" ht="27.1" customHeight="1">
      <c r="A220" s="72"/>
      <c r="B220" s="103">
        <v>4</v>
      </c>
      <c r="C220" s="105" t="s">
        <v>313</v>
      </c>
      <c r="D220" s="201"/>
      <c r="E220" s="201"/>
      <c r="F220" s="202"/>
      <c r="G220" s="202"/>
      <c r="H220" s="202"/>
      <c r="I220" s="203"/>
    </row>
    <row r="221" spans="1:9" s="71" customFormat="1" ht="51.85" customHeight="1">
      <c r="A221" s="72"/>
      <c r="B221" s="86"/>
      <c r="C221" s="87" t="s">
        <v>130</v>
      </c>
      <c r="D221" s="204"/>
      <c r="E221" s="204"/>
      <c r="F221" s="205"/>
      <c r="G221" s="205"/>
      <c r="H221" s="205"/>
      <c r="I221" s="206"/>
    </row>
    <row r="222" spans="1:9" s="71" customFormat="1" ht="16.45" customHeight="1">
      <c r="A222" s="72"/>
      <c r="B222" s="93"/>
      <c r="C222" s="76" t="s">
        <v>131</v>
      </c>
      <c r="D222" s="207"/>
      <c r="E222" s="207"/>
      <c r="F222" s="208"/>
      <c r="G222" s="208"/>
      <c r="H222" s="208"/>
      <c r="I222" s="209"/>
    </row>
    <row r="223" spans="1:9" s="71" customFormat="1" ht="16.45" customHeight="1">
      <c r="A223" s="72"/>
      <c r="B223" s="77"/>
      <c r="C223" s="115" t="s">
        <v>3</v>
      </c>
      <c r="D223" s="210">
        <v>1</v>
      </c>
      <c r="E223" s="210" t="s">
        <v>4</v>
      </c>
      <c r="F223" s="104"/>
      <c r="G223" s="104"/>
      <c r="H223" s="75">
        <f>ROUND(D223*F223, 0)</f>
        <v>0</v>
      </c>
      <c r="I223" s="75">
        <f>ROUND(D223*G223, 0)</f>
        <v>0</v>
      </c>
    </row>
    <row r="224" spans="1:9" s="71" customFormat="1" ht="14.25" customHeight="1">
      <c r="A224" s="72"/>
      <c r="B224" s="103">
        <v>5</v>
      </c>
      <c r="C224" s="105" t="s">
        <v>192</v>
      </c>
      <c r="D224" s="201"/>
      <c r="E224" s="201"/>
      <c r="F224" s="202"/>
      <c r="G224" s="202"/>
      <c r="H224" s="202"/>
      <c r="I224" s="203"/>
    </row>
    <row r="225" spans="1:9" s="71" customFormat="1" ht="26.3" customHeight="1">
      <c r="A225" s="72"/>
      <c r="B225" s="86"/>
      <c r="C225" s="87" t="s">
        <v>311</v>
      </c>
      <c r="D225" s="204"/>
      <c r="E225" s="204"/>
      <c r="F225" s="205"/>
      <c r="G225" s="205"/>
      <c r="H225" s="205"/>
      <c r="I225" s="206"/>
    </row>
    <row r="226" spans="1:9" s="71" customFormat="1" ht="16.45" customHeight="1">
      <c r="A226" s="72"/>
      <c r="B226" s="93"/>
      <c r="C226" s="76" t="s">
        <v>314</v>
      </c>
      <c r="D226" s="207"/>
      <c r="E226" s="207"/>
      <c r="F226" s="208"/>
      <c r="G226" s="208"/>
      <c r="H226" s="208"/>
      <c r="I226" s="209"/>
    </row>
    <row r="227" spans="1:9" s="71" customFormat="1" ht="16.45" customHeight="1">
      <c r="A227" s="72"/>
      <c r="B227" s="77"/>
      <c r="C227" s="115" t="s">
        <v>3</v>
      </c>
      <c r="D227" s="210">
        <v>15</v>
      </c>
      <c r="E227" s="210" t="s">
        <v>4</v>
      </c>
      <c r="F227" s="104"/>
      <c r="G227" s="104"/>
      <c r="H227" s="75">
        <f>ROUND(D227*F227, 0)</f>
        <v>0</v>
      </c>
      <c r="I227" s="75">
        <f>ROUND(D227*G227, 0)</f>
        <v>0</v>
      </c>
    </row>
    <row r="228" spans="1:9" s="71" customFormat="1" ht="14.25" customHeight="1">
      <c r="A228" s="72"/>
      <c r="B228" s="103">
        <v>6</v>
      </c>
      <c r="C228" s="105" t="s">
        <v>193</v>
      </c>
      <c r="D228" s="201"/>
      <c r="E228" s="201"/>
      <c r="F228" s="202"/>
      <c r="G228" s="202"/>
      <c r="H228" s="202"/>
      <c r="I228" s="203"/>
    </row>
    <row r="229" spans="1:9" s="71" customFormat="1" ht="27.7" customHeight="1">
      <c r="A229" s="72"/>
      <c r="B229" s="86"/>
      <c r="C229" s="87" t="s">
        <v>316</v>
      </c>
      <c r="D229" s="204"/>
      <c r="E229" s="204"/>
      <c r="F229" s="205"/>
      <c r="G229" s="205"/>
      <c r="H229" s="205"/>
      <c r="I229" s="206"/>
    </row>
    <row r="230" spans="1:9" s="71" customFormat="1" ht="16.45" customHeight="1">
      <c r="A230" s="72"/>
      <c r="B230" s="93"/>
      <c r="C230" s="76" t="s">
        <v>315</v>
      </c>
      <c r="D230" s="207"/>
      <c r="E230" s="207"/>
      <c r="F230" s="208"/>
      <c r="G230" s="208"/>
      <c r="H230" s="208"/>
      <c r="I230" s="209"/>
    </row>
    <row r="231" spans="1:9" s="71" customFormat="1" ht="16.45" customHeight="1">
      <c r="A231" s="72"/>
      <c r="B231" s="77"/>
      <c r="C231" s="115" t="s">
        <v>3</v>
      </c>
      <c r="D231" s="210">
        <v>15</v>
      </c>
      <c r="E231" s="210" t="s">
        <v>4</v>
      </c>
      <c r="F231" s="104"/>
      <c r="G231" s="104"/>
      <c r="H231" s="75">
        <f>ROUND(D231*F231, 0)</f>
        <v>0</v>
      </c>
      <c r="I231" s="75">
        <f>ROUND(D231*G231, 0)</f>
        <v>0</v>
      </c>
    </row>
    <row r="232" spans="1:9" s="71" customFormat="1" ht="14.25" customHeight="1">
      <c r="A232" s="72"/>
      <c r="B232" s="103">
        <v>7</v>
      </c>
      <c r="C232" s="105" t="s">
        <v>317</v>
      </c>
      <c r="D232" s="201"/>
      <c r="E232" s="201"/>
      <c r="F232" s="202"/>
      <c r="G232" s="202"/>
      <c r="H232" s="202"/>
      <c r="I232" s="203"/>
    </row>
    <row r="233" spans="1:9" s="71" customFormat="1" ht="28.5" customHeight="1">
      <c r="A233" s="72"/>
      <c r="B233" s="86"/>
      <c r="C233" s="87" t="s">
        <v>318</v>
      </c>
      <c r="D233" s="204"/>
      <c r="E233" s="204"/>
      <c r="F233" s="205"/>
      <c r="G233" s="205"/>
      <c r="H233" s="205"/>
      <c r="I233" s="206"/>
    </row>
    <row r="234" spans="1:9" s="71" customFormat="1" ht="16.45" customHeight="1">
      <c r="A234" s="72"/>
      <c r="B234" s="93"/>
      <c r="C234" s="76" t="s">
        <v>132</v>
      </c>
      <c r="D234" s="207"/>
      <c r="E234" s="207"/>
      <c r="F234" s="208"/>
      <c r="G234" s="208"/>
      <c r="H234" s="208"/>
      <c r="I234" s="209"/>
    </row>
    <row r="235" spans="1:9" s="71" customFormat="1" ht="16.45" customHeight="1">
      <c r="A235" s="72"/>
      <c r="B235" s="77"/>
      <c r="C235" s="115" t="s">
        <v>3</v>
      </c>
      <c r="D235" s="210">
        <v>4</v>
      </c>
      <c r="E235" s="210" t="s">
        <v>4</v>
      </c>
      <c r="F235" s="104"/>
      <c r="G235" s="104"/>
      <c r="H235" s="75">
        <f>ROUND(D235*F235, 0)</f>
        <v>0</v>
      </c>
      <c r="I235" s="75">
        <f>ROUND(D235*G235, 0)</f>
        <v>0</v>
      </c>
    </row>
    <row r="236" spans="1:9" s="85" customFormat="1" ht="18.8" customHeight="1">
      <c r="B236" s="78"/>
      <c r="C236" s="79" t="s">
        <v>24</v>
      </c>
      <c r="D236" s="80"/>
      <c r="E236" s="79"/>
      <c r="F236" s="81"/>
      <c r="G236" s="82"/>
      <c r="H236" s="83">
        <f>SUM(H211:H235)</f>
        <v>0</v>
      </c>
      <c r="I236" s="83">
        <f>SUM(I211:I235)</f>
        <v>0</v>
      </c>
    </row>
    <row r="237" spans="1:9" s="71" customFormat="1" ht="13.5" customHeight="1">
      <c r="B237" s="88"/>
      <c r="C237" s="89"/>
      <c r="D237" s="90"/>
      <c r="E237" s="90"/>
      <c r="F237" s="91"/>
      <c r="G237" s="91"/>
      <c r="H237" s="91"/>
      <c r="I237" s="91"/>
    </row>
    <row r="238" spans="1:9" s="71" customFormat="1" ht="13.5" customHeight="1">
      <c r="B238" s="88"/>
      <c r="C238" s="89"/>
      <c r="D238" s="90"/>
      <c r="E238" s="90"/>
      <c r="F238" s="91"/>
      <c r="G238" s="91"/>
      <c r="H238" s="91"/>
      <c r="I238" s="91"/>
    </row>
    <row r="239" spans="1:9" s="85" customFormat="1" ht="21" customHeight="1">
      <c r="B239" s="344" t="s">
        <v>657</v>
      </c>
      <c r="C239" s="344"/>
      <c r="D239" s="344"/>
      <c r="E239" s="344"/>
      <c r="F239" s="344"/>
      <c r="G239" s="344"/>
      <c r="H239" s="344"/>
      <c r="I239" s="344"/>
    </row>
    <row r="240" spans="1:9" s="71" customFormat="1" ht="17.25" customHeight="1">
      <c r="B240" s="345" t="s">
        <v>743</v>
      </c>
      <c r="C240" s="346"/>
      <c r="D240" s="346"/>
      <c r="E240" s="346"/>
      <c r="F240" s="346"/>
      <c r="G240" s="346"/>
      <c r="H240" s="346"/>
      <c r="I240" s="347"/>
    </row>
    <row r="241" spans="1:9" s="71" customFormat="1" ht="27.7" customHeight="1">
      <c r="A241" s="72"/>
      <c r="B241" s="103">
        <v>1</v>
      </c>
      <c r="C241" s="105" t="s">
        <v>387</v>
      </c>
      <c r="D241" s="201"/>
      <c r="E241" s="201"/>
      <c r="F241" s="202"/>
      <c r="G241" s="202"/>
      <c r="H241" s="202"/>
      <c r="I241" s="203"/>
    </row>
    <row r="242" spans="1:9" s="71" customFormat="1" ht="27.1" customHeight="1">
      <c r="A242" s="72"/>
      <c r="B242" s="86"/>
      <c r="C242" s="87" t="s">
        <v>195</v>
      </c>
      <c r="D242" s="204"/>
      <c r="E242" s="204"/>
      <c r="F242" s="205"/>
      <c r="G242" s="205"/>
      <c r="H242" s="205"/>
      <c r="I242" s="206"/>
    </row>
    <row r="243" spans="1:9" s="71" customFormat="1" ht="56.2" customHeight="1">
      <c r="A243" s="72"/>
      <c r="B243" s="86"/>
      <c r="C243" s="87" t="s">
        <v>310</v>
      </c>
      <c r="D243" s="204"/>
      <c r="E243" s="204"/>
      <c r="F243" s="205"/>
      <c r="G243" s="205"/>
      <c r="H243" s="205"/>
      <c r="I243" s="206"/>
    </row>
    <row r="244" spans="1:9" s="71" customFormat="1" ht="27.7" customHeight="1">
      <c r="A244" s="72"/>
      <c r="B244" s="86"/>
      <c r="C244" s="87" t="s">
        <v>309</v>
      </c>
      <c r="D244" s="204"/>
      <c r="E244" s="204"/>
      <c r="F244" s="205"/>
      <c r="G244" s="205"/>
      <c r="H244" s="205"/>
      <c r="I244" s="206"/>
    </row>
    <row r="245" spans="1:9" s="71" customFormat="1" ht="27.1" customHeight="1">
      <c r="A245" s="72"/>
      <c r="B245" s="86"/>
      <c r="C245" s="87" t="s">
        <v>392</v>
      </c>
      <c r="D245" s="204"/>
      <c r="E245" s="204"/>
      <c r="F245" s="205"/>
      <c r="G245" s="205"/>
      <c r="H245" s="205"/>
      <c r="I245" s="206"/>
    </row>
    <row r="246" spans="1:9" s="71" customFormat="1" ht="27.1" customHeight="1">
      <c r="A246" s="72"/>
      <c r="B246" s="86"/>
      <c r="C246" s="87" t="s">
        <v>393</v>
      </c>
      <c r="D246" s="204"/>
      <c r="E246" s="204"/>
      <c r="F246" s="205"/>
      <c r="G246" s="205"/>
      <c r="H246" s="205"/>
      <c r="I246" s="206"/>
    </row>
    <row r="247" spans="1:9" s="71" customFormat="1" ht="16.45" customHeight="1">
      <c r="A247" s="72"/>
      <c r="B247" s="86"/>
      <c r="C247" s="223" t="s">
        <v>199</v>
      </c>
      <c r="D247" s="207"/>
      <c r="E247" s="207"/>
      <c r="F247" s="208"/>
      <c r="G247" s="208"/>
      <c r="H247" s="208"/>
      <c r="I247" s="209"/>
    </row>
    <row r="248" spans="1:9" s="71" customFormat="1" ht="16.45" customHeight="1">
      <c r="A248" s="72"/>
      <c r="B248" s="195"/>
      <c r="C248" s="224" t="s">
        <v>3</v>
      </c>
      <c r="D248" s="210">
        <v>1</v>
      </c>
      <c r="E248" s="210" t="s">
        <v>4</v>
      </c>
      <c r="F248" s="104"/>
      <c r="G248" s="104"/>
      <c r="H248" s="75">
        <f>ROUND(D248*F248, 0)</f>
        <v>0</v>
      </c>
      <c r="I248" s="75">
        <f>ROUND(D248*G248, 0)</f>
        <v>0</v>
      </c>
    </row>
    <row r="249" spans="1:9" s="71" customFormat="1" ht="16.45" customHeight="1">
      <c r="A249" s="72"/>
      <c r="B249" s="103">
        <v>2</v>
      </c>
      <c r="C249" s="105" t="s">
        <v>409</v>
      </c>
      <c r="D249" s="201"/>
      <c r="E249" s="201"/>
      <c r="F249" s="202"/>
      <c r="G249" s="202"/>
      <c r="H249" s="202"/>
      <c r="I249" s="203"/>
    </row>
    <row r="250" spans="1:9" s="71" customFormat="1" ht="27.7" customHeight="1">
      <c r="A250" s="72"/>
      <c r="B250" s="86"/>
      <c r="C250" s="87" t="s">
        <v>195</v>
      </c>
      <c r="D250" s="204"/>
      <c r="E250" s="204"/>
      <c r="F250" s="205"/>
      <c r="G250" s="205"/>
      <c r="H250" s="205"/>
      <c r="I250" s="206"/>
    </row>
    <row r="251" spans="1:9" s="71" customFormat="1" ht="67.5" customHeight="1">
      <c r="A251" s="72"/>
      <c r="B251" s="86"/>
      <c r="C251" s="87" t="s">
        <v>413</v>
      </c>
      <c r="D251" s="204"/>
      <c r="E251" s="204"/>
      <c r="F251" s="205"/>
      <c r="G251" s="205"/>
      <c r="H251" s="205"/>
      <c r="I251" s="206"/>
    </row>
    <row r="252" spans="1:9" s="71" customFormat="1" ht="28.5" customHeight="1">
      <c r="A252" s="72"/>
      <c r="B252" s="86"/>
      <c r="C252" s="87" t="s">
        <v>410</v>
      </c>
      <c r="D252" s="204"/>
      <c r="E252" s="204"/>
      <c r="F252" s="205"/>
      <c r="G252" s="205"/>
      <c r="H252" s="205"/>
      <c r="I252" s="206"/>
    </row>
    <row r="253" spans="1:9" s="71" customFormat="1" ht="27.1" customHeight="1">
      <c r="A253" s="72"/>
      <c r="B253" s="86"/>
      <c r="C253" s="87" t="s">
        <v>412</v>
      </c>
      <c r="D253" s="204"/>
      <c r="E253" s="204"/>
      <c r="F253" s="205"/>
      <c r="G253" s="205"/>
      <c r="H253" s="205"/>
      <c r="I253" s="206"/>
    </row>
    <row r="254" spans="1:9" s="71" customFormat="1" ht="16.45" customHeight="1">
      <c r="A254" s="72"/>
      <c r="B254" s="86"/>
      <c r="C254" s="223" t="s">
        <v>417</v>
      </c>
      <c r="D254" s="207"/>
      <c r="E254" s="207"/>
      <c r="F254" s="208"/>
      <c r="G254" s="208"/>
      <c r="H254" s="208"/>
      <c r="I254" s="209"/>
    </row>
    <row r="255" spans="1:9" s="71" customFormat="1" ht="16.45" customHeight="1">
      <c r="A255" s="72"/>
      <c r="B255" s="195"/>
      <c r="C255" s="224" t="s">
        <v>3</v>
      </c>
      <c r="D255" s="210">
        <v>1</v>
      </c>
      <c r="E255" s="210" t="s">
        <v>4</v>
      </c>
      <c r="F255" s="104"/>
      <c r="G255" s="104"/>
      <c r="H255" s="75">
        <f>ROUND(D255*F255, 0)</f>
        <v>0</v>
      </c>
      <c r="I255" s="75">
        <f>ROUND(D255*G255, 0)</f>
        <v>0</v>
      </c>
    </row>
    <row r="256" spans="1:9" s="71" customFormat="1" ht="16.45" customHeight="1">
      <c r="A256" s="72"/>
      <c r="B256" s="103">
        <v>3</v>
      </c>
      <c r="C256" s="105" t="s">
        <v>414</v>
      </c>
      <c r="D256" s="201"/>
      <c r="E256" s="201"/>
      <c r="F256" s="202"/>
      <c r="G256" s="202"/>
      <c r="H256" s="202"/>
      <c r="I256" s="203"/>
    </row>
    <row r="257" spans="1:9" s="71" customFormat="1" ht="27.7" customHeight="1">
      <c r="A257" s="72"/>
      <c r="B257" s="86"/>
      <c r="C257" s="87" t="s">
        <v>195</v>
      </c>
      <c r="D257" s="204"/>
      <c r="E257" s="204"/>
      <c r="F257" s="205"/>
      <c r="G257" s="205"/>
      <c r="H257" s="205"/>
      <c r="I257" s="206"/>
    </row>
    <row r="258" spans="1:9" s="71" customFormat="1" ht="55.6" customHeight="1">
      <c r="A258" s="72"/>
      <c r="B258" s="86"/>
      <c r="C258" s="87" t="s">
        <v>416</v>
      </c>
      <c r="D258" s="204"/>
      <c r="E258" s="204"/>
      <c r="F258" s="205"/>
      <c r="G258" s="205"/>
      <c r="H258" s="205"/>
      <c r="I258" s="206"/>
    </row>
    <row r="259" spans="1:9" s="71" customFormat="1" ht="28.5" customHeight="1">
      <c r="A259" s="72"/>
      <c r="B259" s="86"/>
      <c r="C259" s="87" t="s">
        <v>415</v>
      </c>
      <c r="D259" s="204"/>
      <c r="E259" s="204"/>
      <c r="F259" s="205"/>
      <c r="G259" s="205"/>
      <c r="H259" s="205"/>
      <c r="I259" s="206"/>
    </row>
    <row r="260" spans="1:9" s="71" customFormat="1" ht="27.1" customHeight="1">
      <c r="A260" s="72"/>
      <c r="B260" s="86"/>
      <c r="C260" s="87" t="s">
        <v>419</v>
      </c>
      <c r="D260" s="204"/>
      <c r="E260" s="204"/>
      <c r="F260" s="205"/>
      <c r="G260" s="205"/>
      <c r="H260" s="205"/>
      <c r="I260" s="206"/>
    </row>
    <row r="261" spans="1:9" s="71" customFormat="1" ht="16.45" customHeight="1">
      <c r="A261" s="72"/>
      <c r="B261" s="86"/>
      <c r="C261" s="223" t="s">
        <v>418</v>
      </c>
      <c r="D261" s="207"/>
      <c r="E261" s="207"/>
      <c r="F261" s="208"/>
      <c r="G261" s="208"/>
      <c r="H261" s="208"/>
      <c r="I261" s="209"/>
    </row>
    <row r="262" spans="1:9" s="71" customFormat="1" ht="16.45" customHeight="1">
      <c r="A262" s="72"/>
      <c r="B262" s="195"/>
      <c r="C262" s="224" t="s">
        <v>3</v>
      </c>
      <c r="D262" s="210">
        <v>1</v>
      </c>
      <c r="E262" s="210" t="s">
        <v>4</v>
      </c>
      <c r="F262" s="104"/>
      <c r="G262" s="104"/>
      <c r="H262" s="75">
        <f>ROUND(D262*F262, 0)</f>
        <v>0</v>
      </c>
      <c r="I262" s="75">
        <f>ROUND(D262*G262, 0)</f>
        <v>0</v>
      </c>
    </row>
    <row r="263" spans="1:9" s="71" customFormat="1" ht="16.45" customHeight="1">
      <c r="A263" s="72"/>
      <c r="B263" s="103">
        <v>4</v>
      </c>
      <c r="C263" s="105" t="s">
        <v>414</v>
      </c>
      <c r="D263" s="201"/>
      <c r="E263" s="201"/>
      <c r="F263" s="202"/>
      <c r="G263" s="202"/>
      <c r="H263" s="202"/>
      <c r="I263" s="203"/>
    </row>
    <row r="264" spans="1:9" s="71" customFormat="1" ht="27.7" customHeight="1">
      <c r="A264" s="72"/>
      <c r="B264" s="86"/>
      <c r="C264" s="87" t="s">
        <v>195</v>
      </c>
      <c r="D264" s="204"/>
      <c r="E264" s="204"/>
      <c r="F264" s="205"/>
      <c r="G264" s="205"/>
      <c r="H264" s="205"/>
      <c r="I264" s="206"/>
    </row>
    <row r="265" spans="1:9" s="71" customFormat="1" ht="55.6" customHeight="1">
      <c r="A265" s="72"/>
      <c r="B265" s="86"/>
      <c r="C265" s="87" t="s">
        <v>416</v>
      </c>
      <c r="D265" s="204"/>
      <c r="E265" s="204"/>
      <c r="F265" s="205"/>
      <c r="G265" s="205"/>
      <c r="H265" s="205"/>
      <c r="I265" s="206"/>
    </row>
    <row r="266" spans="1:9" s="71" customFormat="1" ht="28.5" customHeight="1">
      <c r="A266" s="72"/>
      <c r="B266" s="86"/>
      <c r="C266" s="87" t="s">
        <v>415</v>
      </c>
      <c r="D266" s="204"/>
      <c r="E266" s="204"/>
      <c r="F266" s="205"/>
      <c r="G266" s="205"/>
      <c r="H266" s="205"/>
      <c r="I266" s="206"/>
    </row>
    <row r="267" spans="1:9" s="71" customFormat="1" ht="27.1" customHeight="1">
      <c r="A267" s="72"/>
      <c r="B267" s="86"/>
      <c r="C267" s="87" t="s">
        <v>420</v>
      </c>
      <c r="D267" s="204"/>
      <c r="E267" s="204"/>
      <c r="F267" s="205"/>
      <c r="G267" s="205"/>
      <c r="H267" s="205"/>
      <c r="I267" s="206"/>
    </row>
    <row r="268" spans="1:9" s="71" customFormat="1" ht="16.45" customHeight="1">
      <c r="A268" s="72"/>
      <c r="B268" s="86"/>
      <c r="C268" s="223" t="s">
        <v>208</v>
      </c>
      <c r="D268" s="207"/>
      <c r="E268" s="207"/>
      <c r="F268" s="208"/>
      <c r="G268" s="208"/>
      <c r="H268" s="208"/>
      <c r="I268" s="209"/>
    </row>
    <row r="269" spans="1:9" s="71" customFormat="1" ht="16.45" customHeight="1">
      <c r="A269" s="72"/>
      <c r="B269" s="195"/>
      <c r="C269" s="224" t="s">
        <v>3</v>
      </c>
      <c r="D269" s="210">
        <v>1</v>
      </c>
      <c r="E269" s="210" t="s">
        <v>4</v>
      </c>
      <c r="F269" s="104"/>
      <c r="G269" s="104"/>
      <c r="H269" s="75">
        <f>ROUND(D269*F269, 0)</f>
        <v>0</v>
      </c>
      <c r="I269" s="75">
        <f>ROUND(D269*G269, 0)</f>
        <v>0</v>
      </c>
    </row>
    <row r="270" spans="1:9" s="71" customFormat="1" ht="15.05" customHeight="1">
      <c r="A270" s="72"/>
      <c r="B270" s="103">
        <v>5</v>
      </c>
      <c r="C270" s="105" t="s">
        <v>434</v>
      </c>
      <c r="D270" s="201"/>
      <c r="E270" s="201"/>
      <c r="F270" s="202"/>
      <c r="G270" s="202"/>
      <c r="H270" s="202"/>
      <c r="I270" s="203"/>
    </row>
    <row r="271" spans="1:9" s="71" customFormat="1" ht="29.3" customHeight="1">
      <c r="A271" s="72"/>
      <c r="B271" s="86"/>
      <c r="C271" s="87" t="s">
        <v>195</v>
      </c>
      <c r="D271" s="204"/>
      <c r="E271" s="204"/>
      <c r="F271" s="205"/>
      <c r="G271" s="205"/>
      <c r="H271" s="205"/>
      <c r="I271" s="206"/>
    </row>
    <row r="272" spans="1:9" s="71" customFormat="1" ht="66.7" customHeight="1">
      <c r="A272" s="72"/>
      <c r="B272" s="86"/>
      <c r="C272" s="87" t="s">
        <v>436</v>
      </c>
      <c r="D272" s="204"/>
      <c r="E272" s="204"/>
      <c r="F272" s="205"/>
      <c r="G272" s="205"/>
      <c r="H272" s="205"/>
      <c r="I272" s="206"/>
    </row>
    <row r="273" spans="1:9" s="71" customFormat="1" ht="27.7" customHeight="1">
      <c r="A273" s="72"/>
      <c r="B273" s="86"/>
      <c r="C273" s="87" t="s">
        <v>438</v>
      </c>
      <c r="D273" s="204"/>
      <c r="E273" s="204"/>
      <c r="F273" s="205"/>
      <c r="G273" s="205"/>
      <c r="H273" s="205"/>
      <c r="I273" s="206"/>
    </row>
    <row r="274" spans="1:9" s="71" customFormat="1" ht="26.3" customHeight="1">
      <c r="A274" s="72"/>
      <c r="B274" s="86"/>
      <c r="C274" s="87" t="s">
        <v>437</v>
      </c>
      <c r="D274" s="204"/>
      <c r="E274" s="204"/>
      <c r="F274" s="205"/>
      <c r="G274" s="205"/>
      <c r="H274" s="205"/>
      <c r="I274" s="206"/>
    </row>
    <row r="275" spans="1:9" s="71" customFormat="1" ht="26.3" customHeight="1">
      <c r="A275" s="72"/>
      <c r="B275" s="86"/>
      <c r="C275" s="87" t="s">
        <v>439</v>
      </c>
      <c r="D275" s="204"/>
      <c r="E275" s="204"/>
      <c r="F275" s="205"/>
      <c r="G275" s="205"/>
      <c r="H275" s="205"/>
      <c r="I275" s="206"/>
    </row>
    <row r="276" spans="1:9" s="71" customFormat="1" ht="16.45" customHeight="1">
      <c r="A276" s="72"/>
      <c r="B276" s="93"/>
      <c r="C276" s="76" t="s">
        <v>215</v>
      </c>
      <c r="D276" s="207"/>
      <c r="E276" s="207"/>
      <c r="F276" s="208"/>
      <c r="G276" s="208"/>
      <c r="H276" s="208"/>
      <c r="I276" s="209"/>
    </row>
    <row r="277" spans="1:9" s="71" customFormat="1" ht="16.45" customHeight="1">
      <c r="A277" s="72"/>
      <c r="B277" s="77"/>
      <c r="C277" s="115" t="s">
        <v>3</v>
      </c>
      <c r="D277" s="210">
        <v>1</v>
      </c>
      <c r="E277" s="210" t="s">
        <v>4</v>
      </c>
      <c r="F277" s="104"/>
      <c r="G277" s="104"/>
      <c r="H277" s="75">
        <f>ROUND(D277*F277, 0)</f>
        <v>0</v>
      </c>
      <c r="I277" s="75">
        <f>ROUND(D277*G277, 0)</f>
        <v>0</v>
      </c>
    </row>
    <row r="278" spans="1:9" s="71" customFormat="1" ht="15.05" customHeight="1">
      <c r="A278" s="72"/>
      <c r="B278" s="103">
        <v>6</v>
      </c>
      <c r="C278" s="105" t="s">
        <v>434</v>
      </c>
      <c r="D278" s="201"/>
      <c r="E278" s="201"/>
      <c r="F278" s="202"/>
      <c r="G278" s="202"/>
      <c r="H278" s="202"/>
      <c r="I278" s="203"/>
    </row>
    <row r="279" spans="1:9" s="71" customFormat="1" ht="29.3" customHeight="1">
      <c r="A279" s="72"/>
      <c r="B279" s="86"/>
      <c r="C279" s="87" t="s">
        <v>195</v>
      </c>
      <c r="D279" s="204"/>
      <c r="E279" s="204"/>
      <c r="F279" s="205"/>
      <c r="G279" s="205"/>
      <c r="H279" s="205"/>
      <c r="I279" s="206"/>
    </row>
    <row r="280" spans="1:9" s="71" customFormat="1" ht="66.7" customHeight="1">
      <c r="A280" s="72"/>
      <c r="B280" s="86"/>
      <c r="C280" s="87" t="s">
        <v>436</v>
      </c>
      <c r="D280" s="204"/>
      <c r="E280" s="204"/>
      <c r="F280" s="205"/>
      <c r="G280" s="205"/>
      <c r="H280" s="205"/>
      <c r="I280" s="206"/>
    </row>
    <row r="281" spans="1:9" s="71" customFormat="1" ht="27.7" customHeight="1">
      <c r="A281" s="72"/>
      <c r="B281" s="86"/>
      <c r="C281" s="87" t="s">
        <v>438</v>
      </c>
      <c r="D281" s="204"/>
      <c r="E281" s="204"/>
      <c r="F281" s="205"/>
      <c r="G281" s="205"/>
      <c r="H281" s="205"/>
      <c r="I281" s="206"/>
    </row>
    <row r="282" spans="1:9" s="71" customFormat="1" ht="26.3" customHeight="1">
      <c r="A282" s="72"/>
      <c r="B282" s="86"/>
      <c r="C282" s="87" t="s">
        <v>440</v>
      </c>
      <c r="D282" s="204"/>
      <c r="E282" s="204"/>
      <c r="F282" s="205"/>
      <c r="G282" s="205"/>
      <c r="H282" s="205"/>
      <c r="I282" s="206"/>
    </row>
    <row r="283" spans="1:9" s="71" customFormat="1" ht="16.45" customHeight="1">
      <c r="A283" s="72"/>
      <c r="B283" s="93"/>
      <c r="C283" s="76" t="s">
        <v>216</v>
      </c>
      <c r="D283" s="207"/>
      <c r="E283" s="207"/>
      <c r="F283" s="208"/>
      <c r="G283" s="208"/>
      <c r="H283" s="208"/>
      <c r="I283" s="209"/>
    </row>
    <row r="284" spans="1:9" s="71" customFormat="1" ht="16.45" customHeight="1">
      <c r="A284" s="72"/>
      <c r="B284" s="77"/>
      <c r="C284" s="115" t="s">
        <v>3</v>
      </c>
      <c r="D284" s="210">
        <v>1</v>
      </c>
      <c r="E284" s="210" t="s">
        <v>4</v>
      </c>
      <c r="F284" s="104"/>
      <c r="G284" s="104"/>
      <c r="H284" s="75">
        <f>ROUND(D284*F284, 0)</f>
        <v>0</v>
      </c>
      <c r="I284" s="75">
        <f>ROUND(D284*G284, 0)</f>
        <v>0</v>
      </c>
    </row>
    <row r="285" spans="1:9" s="71" customFormat="1" ht="15.05" customHeight="1">
      <c r="A285" s="72"/>
      <c r="B285" s="103">
        <v>7</v>
      </c>
      <c r="C285" s="105" t="s">
        <v>441</v>
      </c>
      <c r="D285" s="201"/>
      <c r="E285" s="201"/>
      <c r="F285" s="202"/>
      <c r="G285" s="202"/>
      <c r="H285" s="202"/>
      <c r="I285" s="203"/>
    </row>
    <row r="286" spans="1:9" s="71" customFormat="1" ht="27.7" customHeight="1">
      <c r="A286" s="72"/>
      <c r="B286" s="86"/>
      <c r="C286" s="87" t="s">
        <v>195</v>
      </c>
      <c r="D286" s="204"/>
      <c r="E286" s="204"/>
      <c r="F286" s="205"/>
      <c r="G286" s="205"/>
      <c r="H286" s="205"/>
      <c r="I286" s="206"/>
    </row>
    <row r="287" spans="1:9" s="71" customFormat="1" ht="42.75" customHeight="1">
      <c r="A287" s="72"/>
      <c r="B287" s="86"/>
      <c r="C287" s="87" t="s">
        <v>442</v>
      </c>
      <c r="D287" s="204"/>
      <c r="E287" s="204"/>
      <c r="F287" s="205"/>
      <c r="G287" s="205"/>
      <c r="H287" s="205"/>
      <c r="I287" s="206"/>
    </row>
    <row r="288" spans="1:9" s="71" customFormat="1" ht="27.7" customHeight="1">
      <c r="A288" s="72"/>
      <c r="B288" s="86"/>
      <c r="C288" s="87" t="s">
        <v>443</v>
      </c>
      <c r="D288" s="204"/>
      <c r="E288" s="204"/>
      <c r="F288" s="205"/>
      <c r="G288" s="205"/>
      <c r="H288" s="205"/>
      <c r="I288" s="206"/>
    </row>
    <row r="289" spans="1:9" s="71" customFormat="1" ht="25.55" customHeight="1">
      <c r="A289" s="72"/>
      <c r="B289" s="86"/>
      <c r="C289" s="87" t="s">
        <v>444</v>
      </c>
      <c r="D289" s="204"/>
      <c r="E289" s="204"/>
      <c r="F289" s="205"/>
      <c r="G289" s="205"/>
      <c r="H289" s="205"/>
      <c r="I289" s="206"/>
    </row>
    <row r="290" spans="1:9" s="71" customFormat="1" ht="16.45" customHeight="1">
      <c r="A290" s="72"/>
      <c r="B290" s="93"/>
      <c r="C290" s="76" t="s">
        <v>217</v>
      </c>
      <c r="D290" s="207"/>
      <c r="E290" s="207"/>
      <c r="F290" s="208"/>
      <c r="G290" s="208"/>
      <c r="H290" s="208"/>
      <c r="I290" s="209"/>
    </row>
    <row r="291" spans="1:9" s="71" customFormat="1" ht="16.45" customHeight="1">
      <c r="A291" s="72"/>
      <c r="B291" s="77"/>
      <c r="C291" s="115" t="s">
        <v>3</v>
      </c>
      <c r="D291" s="210">
        <v>1</v>
      </c>
      <c r="E291" s="210" t="s">
        <v>4</v>
      </c>
      <c r="F291" s="104"/>
      <c r="G291" s="104"/>
      <c r="H291" s="75">
        <f>ROUND(D291*F291, 0)</f>
        <v>0</v>
      </c>
      <c r="I291" s="75">
        <f>ROUND(D291*G291, 0)</f>
        <v>0</v>
      </c>
    </row>
    <row r="292" spans="1:9" s="71" customFormat="1" ht="27.1" customHeight="1">
      <c r="A292" s="72"/>
      <c r="B292" s="103">
        <v>8</v>
      </c>
      <c r="C292" s="105" t="s">
        <v>445</v>
      </c>
      <c r="D292" s="201"/>
      <c r="E292" s="201"/>
      <c r="F292" s="202"/>
      <c r="G292" s="202"/>
      <c r="H292" s="202"/>
      <c r="I292" s="203"/>
    </row>
    <row r="293" spans="1:9" s="71" customFormat="1" ht="24.75" customHeight="1">
      <c r="A293" s="72"/>
      <c r="B293" s="86"/>
      <c r="C293" s="87" t="s">
        <v>195</v>
      </c>
      <c r="D293" s="204"/>
      <c r="E293" s="204"/>
      <c r="F293" s="205"/>
      <c r="G293" s="205"/>
      <c r="H293" s="205"/>
      <c r="I293" s="206"/>
    </row>
    <row r="294" spans="1:9" s="71" customFormat="1" ht="80.3" customHeight="1">
      <c r="A294" s="72"/>
      <c r="B294" s="86"/>
      <c r="C294" s="87" t="s">
        <v>479</v>
      </c>
      <c r="D294" s="204"/>
      <c r="E294" s="204"/>
      <c r="F294" s="205"/>
      <c r="G294" s="205"/>
      <c r="H294" s="205"/>
      <c r="I294" s="206"/>
    </row>
    <row r="295" spans="1:9" s="71" customFormat="1" ht="27.7" customHeight="1">
      <c r="A295" s="72"/>
      <c r="B295" s="86"/>
      <c r="C295" s="87" t="s">
        <v>446</v>
      </c>
      <c r="D295" s="204"/>
      <c r="E295" s="204"/>
      <c r="F295" s="205"/>
      <c r="G295" s="205"/>
      <c r="H295" s="205"/>
      <c r="I295" s="206"/>
    </row>
    <row r="296" spans="1:9" s="71" customFormat="1" ht="52.6">
      <c r="A296" s="72"/>
      <c r="B296" s="86"/>
      <c r="C296" s="87" t="s">
        <v>447</v>
      </c>
      <c r="D296" s="204"/>
      <c r="E296" s="204"/>
      <c r="F296" s="205"/>
      <c r="G296" s="205"/>
      <c r="H296" s="205"/>
      <c r="I296" s="206"/>
    </row>
    <row r="297" spans="1:9" s="71" customFormat="1" ht="27.7" customHeight="1">
      <c r="A297" s="72"/>
      <c r="B297" s="86"/>
      <c r="C297" s="87" t="s">
        <v>452</v>
      </c>
      <c r="D297" s="204"/>
      <c r="E297" s="204"/>
      <c r="F297" s="205"/>
      <c r="G297" s="205"/>
      <c r="H297" s="205"/>
      <c r="I297" s="206"/>
    </row>
    <row r="298" spans="1:9" s="71" customFormat="1" ht="16.45" customHeight="1">
      <c r="A298" s="72"/>
      <c r="B298" s="86"/>
      <c r="C298" s="223" t="s">
        <v>218</v>
      </c>
      <c r="D298" s="207"/>
      <c r="E298" s="207"/>
      <c r="F298" s="208"/>
      <c r="G298" s="208"/>
      <c r="H298" s="208"/>
      <c r="I298" s="209"/>
    </row>
    <row r="299" spans="1:9" s="71" customFormat="1" ht="16.45" customHeight="1">
      <c r="A299" s="72"/>
      <c r="B299" s="77"/>
      <c r="C299" s="115" t="s">
        <v>3</v>
      </c>
      <c r="D299" s="210">
        <v>1</v>
      </c>
      <c r="E299" s="210" t="s">
        <v>4</v>
      </c>
      <c r="F299" s="104"/>
      <c r="G299" s="104"/>
      <c r="H299" s="75">
        <f>ROUND(D299*F299, 0)</f>
        <v>0</v>
      </c>
      <c r="I299" s="75">
        <f>ROUND(D299*G299, 0)</f>
        <v>0</v>
      </c>
    </row>
    <row r="300" spans="1:9" s="71" customFormat="1" ht="15.05" customHeight="1">
      <c r="A300" s="72"/>
      <c r="B300" s="103">
        <v>9</v>
      </c>
      <c r="C300" s="105" t="s">
        <v>448</v>
      </c>
      <c r="D300" s="201"/>
      <c r="E300" s="201"/>
      <c r="F300" s="202"/>
      <c r="G300" s="202"/>
      <c r="H300" s="202"/>
      <c r="I300" s="203"/>
    </row>
    <row r="301" spans="1:9" s="71" customFormat="1" ht="26.3" customHeight="1">
      <c r="A301" s="72"/>
      <c r="B301" s="86"/>
      <c r="C301" s="87" t="s">
        <v>195</v>
      </c>
      <c r="D301" s="204"/>
      <c r="E301" s="204"/>
      <c r="F301" s="205"/>
      <c r="G301" s="205"/>
      <c r="H301" s="205"/>
      <c r="I301" s="206"/>
    </row>
    <row r="302" spans="1:9" s="71" customFormat="1" ht="129" customHeight="1">
      <c r="A302" s="72"/>
      <c r="B302" s="86"/>
      <c r="C302" s="87" t="s">
        <v>450</v>
      </c>
      <c r="D302" s="204"/>
      <c r="E302" s="204"/>
      <c r="F302" s="205"/>
      <c r="G302" s="205"/>
      <c r="H302" s="205"/>
      <c r="I302" s="206"/>
    </row>
    <row r="303" spans="1:9" s="71" customFormat="1" ht="26.3" customHeight="1">
      <c r="A303" s="72"/>
      <c r="B303" s="86"/>
      <c r="C303" s="87" t="s">
        <v>449</v>
      </c>
      <c r="D303" s="204"/>
      <c r="E303" s="204"/>
      <c r="F303" s="205"/>
      <c r="G303" s="205"/>
      <c r="H303" s="205"/>
      <c r="I303" s="206"/>
    </row>
    <row r="304" spans="1:9" s="71" customFormat="1" ht="26.3">
      <c r="A304" s="72"/>
      <c r="B304" s="86"/>
      <c r="C304" s="87" t="s">
        <v>451</v>
      </c>
      <c r="D304" s="204"/>
      <c r="E304" s="204"/>
      <c r="F304" s="205"/>
      <c r="G304" s="205"/>
      <c r="H304" s="205"/>
      <c r="I304" s="206"/>
    </row>
    <row r="305" spans="1:9" s="71" customFormat="1" ht="26.3" customHeight="1">
      <c r="A305" s="72"/>
      <c r="B305" s="86"/>
      <c r="C305" s="87" t="s">
        <v>453</v>
      </c>
      <c r="D305" s="204"/>
      <c r="E305" s="204"/>
      <c r="F305" s="205"/>
      <c r="G305" s="205"/>
      <c r="H305" s="205"/>
      <c r="I305" s="206"/>
    </row>
    <row r="306" spans="1:9" s="71" customFormat="1" ht="16.45" customHeight="1">
      <c r="A306" s="72"/>
      <c r="B306" s="86"/>
      <c r="C306" s="223" t="s">
        <v>219</v>
      </c>
      <c r="D306" s="207"/>
      <c r="E306" s="207"/>
      <c r="F306" s="208"/>
      <c r="G306" s="208"/>
      <c r="H306" s="208"/>
      <c r="I306" s="209"/>
    </row>
    <row r="307" spans="1:9" s="71" customFormat="1" ht="16.45" customHeight="1">
      <c r="A307" s="72"/>
      <c r="B307" s="195"/>
      <c r="C307" s="224" t="s">
        <v>3</v>
      </c>
      <c r="D307" s="210">
        <v>1</v>
      </c>
      <c r="E307" s="210" t="s">
        <v>4</v>
      </c>
      <c r="F307" s="104"/>
      <c r="G307" s="104"/>
      <c r="H307" s="75">
        <f>ROUND(D307*F307, 0)</f>
        <v>0</v>
      </c>
      <c r="I307" s="75">
        <f>ROUND(D307*G307, 0)</f>
        <v>0</v>
      </c>
    </row>
    <row r="308" spans="1:9" s="71" customFormat="1" ht="15.05" customHeight="1">
      <c r="A308" s="72"/>
      <c r="B308" s="103">
        <v>10</v>
      </c>
      <c r="C308" s="105" t="s">
        <v>454</v>
      </c>
      <c r="D308" s="201"/>
      <c r="E308" s="201"/>
      <c r="F308" s="202"/>
      <c r="G308" s="202"/>
      <c r="H308" s="202"/>
      <c r="I308" s="203"/>
    </row>
    <row r="309" spans="1:9" s="71" customFormat="1" ht="28.5" customHeight="1">
      <c r="A309" s="72"/>
      <c r="B309" s="86"/>
      <c r="C309" s="87" t="s">
        <v>195</v>
      </c>
      <c r="D309" s="204"/>
      <c r="E309" s="204"/>
      <c r="F309" s="205"/>
      <c r="G309" s="205"/>
      <c r="H309" s="205"/>
      <c r="I309" s="206"/>
    </row>
    <row r="310" spans="1:9" s="71" customFormat="1" ht="40.549999999999997" customHeight="1">
      <c r="A310" s="72"/>
      <c r="B310" s="86"/>
      <c r="C310" s="87" t="s">
        <v>455</v>
      </c>
      <c r="D310" s="204"/>
      <c r="E310" s="204"/>
      <c r="F310" s="205"/>
      <c r="G310" s="205"/>
      <c r="H310" s="205"/>
      <c r="I310" s="206"/>
    </row>
    <row r="311" spans="1:9" s="71" customFormat="1" ht="28.5" customHeight="1">
      <c r="A311" s="72"/>
      <c r="B311" s="86"/>
      <c r="C311" s="87" t="s">
        <v>457</v>
      </c>
      <c r="D311" s="204"/>
      <c r="E311" s="204"/>
      <c r="F311" s="205"/>
      <c r="G311" s="205"/>
      <c r="H311" s="205"/>
      <c r="I311" s="206"/>
    </row>
    <row r="312" spans="1:9" s="71" customFormat="1" ht="28.5" customHeight="1">
      <c r="A312" s="72"/>
      <c r="B312" s="86"/>
      <c r="C312" s="87" t="s">
        <v>456</v>
      </c>
      <c r="D312" s="204"/>
      <c r="E312" s="204"/>
      <c r="F312" s="205"/>
      <c r="G312" s="205"/>
      <c r="H312" s="205"/>
      <c r="I312" s="206"/>
    </row>
    <row r="313" spans="1:9" s="71" customFormat="1" ht="16.45" customHeight="1">
      <c r="A313" s="72"/>
      <c r="B313" s="86"/>
      <c r="C313" s="223" t="s">
        <v>220</v>
      </c>
      <c r="D313" s="207"/>
      <c r="E313" s="207"/>
      <c r="F313" s="208"/>
      <c r="G313" s="208"/>
      <c r="H313" s="208"/>
      <c r="I313" s="209"/>
    </row>
    <row r="314" spans="1:9" s="71" customFormat="1" ht="16.45" customHeight="1">
      <c r="A314" s="72"/>
      <c r="B314" s="195"/>
      <c r="C314" s="224" t="s">
        <v>3</v>
      </c>
      <c r="D314" s="210">
        <v>1</v>
      </c>
      <c r="E314" s="210" t="s">
        <v>4</v>
      </c>
      <c r="F314" s="104"/>
      <c r="G314" s="104"/>
      <c r="H314" s="75">
        <f>ROUND(D314*F314, 0)</f>
        <v>0</v>
      </c>
      <c r="I314" s="75">
        <f>ROUND(D314*G314, 0)</f>
        <v>0</v>
      </c>
    </row>
    <row r="315" spans="1:9" s="71" customFormat="1" ht="15.05" customHeight="1">
      <c r="A315" s="72"/>
      <c r="B315" s="103">
        <v>11</v>
      </c>
      <c r="C315" s="105" t="s">
        <v>454</v>
      </c>
      <c r="D315" s="201"/>
      <c r="E315" s="201"/>
      <c r="F315" s="202"/>
      <c r="G315" s="202"/>
      <c r="H315" s="202"/>
      <c r="I315" s="203"/>
    </row>
    <row r="316" spans="1:9" s="71" customFormat="1" ht="27.7" customHeight="1">
      <c r="A316" s="72"/>
      <c r="B316" s="86"/>
      <c r="C316" s="87" t="s">
        <v>195</v>
      </c>
      <c r="D316" s="204"/>
      <c r="E316" s="204"/>
      <c r="F316" s="205"/>
      <c r="G316" s="205"/>
      <c r="H316" s="205"/>
      <c r="I316" s="206"/>
    </row>
    <row r="317" spans="1:9" s="71" customFormat="1" ht="56.2" customHeight="1">
      <c r="A317" s="72"/>
      <c r="B317" s="86"/>
      <c r="C317" s="87" t="s">
        <v>458</v>
      </c>
      <c r="D317" s="204"/>
      <c r="E317" s="204"/>
      <c r="F317" s="205"/>
      <c r="G317" s="205"/>
      <c r="H317" s="205"/>
      <c r="I317" s="206"/>
    </row>
    <row r="318" spans="1:9" s="71" customFormat="1" ht="15.05" customHeight="1">
      <c r="A318" s="72"/>
      <c r="B318" s="86"/>
      <c r="C318" s="87" t="s">
        <v>464</v>
      </c>
      <c r="D318" s="204"/>
      <c r="E318" s="204"/>
      <c r="F318" s="205"/>
      <c r="G318" s="205"/>
      <c r="H318" s="205"/>
      <c r="I318" s="206"/>
    </row>
    <row r="319" spans="1:9" s="71" customFormat="1" ht="26.3" customHeight="1">
      <c r="A319" s="72"/>
      <c r="B319" s="86"/>
      <c r="C319" s="87" t="s">
        <v>456</v>
      </c>
      <c r="D319" s="204"/>
      <c r="E319" s="204"/>
      <c r="F319" s="205"/>
      <c r="G319" s="205"/>
      <c r="H319" s="205"/>
      <c r="I319" s="206"/>
    </row>
    <row r="320" spans="1:9" s="71" customFormat="1" ht="16.45" customHeight="1">
      <c r="A320" s="72"/>
      <c r="B320" s="93"/>
      <c r="C320" s="76" t="s">
        <v>221</v>
      </c>
      <c r="D320" s="207"/>
      <c r="E320" s="207"/>
      <c r="F320" s="208"/>
      <c r="G320" s="208"/>
      <c r="H320" s="208"/>
      <c r="I320" s="209"/>
    </row>
    <row r="321" spans="1:9" s="71" customFormat="1" ht="16.45" customHeight="1">
      <c r="A321" s="72"/>
      <c r="B321" s="77"/>
      <c r="C321" s="115" t="s">
        <v>3</v>
      </c>
      <c r="D321" s="210">
        <v>1</v>
      </c>
      <c r="E321" s="210" t="s">
        <v>4</v>
      </c>
      <c r="F321" s="104"/>
      <c r="G321" s="104"/>
      <c r="H321" s="75">
        <f>ROUND(D321*F321, 0)</f>
        <v>0</v>
      </c>
      <c r="I321" s="75">
        <f>ROUND(D321*G321, 0)</f>
        <v>0</v>
      </c>
    </row>
    <row r="322" spans="1:9" s="71" customFormat="1" ht="15.05" customHeight="1">
      <c r="A322" s="72"/>
      <c r="B322" s="103">
        <v>12</v>
      </c>
      <c r="C322" s="105" t="s">
        <v>462</v>
      </c>
      <c r="D322" s="201"/>
      <c r="E322" s="201"/>
      <c r="F322" s="202"/>
      <c r="G322" s="202"/>
      <c r="H322" s="202"/>
      <c r="I322" s="203"/>
    </row>
    <row r="323" spans="1:9" s="71" customFormat="1" ht="28.5" customHeight="1">
      <c r="A323" s="72"/>
      <c r="B323" s="86"/>
      <c r="C323" s="87" t="s">
        <v>195</v>
      </c>
      <c r="D323" s="204"/>
      <c r="E323" s="204"/>
      <c r="F323" s="205"/>
      <c r="G323" s="205"/>
      <c r="H323" s="205"/>
      <c r="I323" s="206"/>
    </row>
    <row r="324" spans="1:9" s="71" customFormat="1" ht="54.8" customHeight="1">
      <c r="A324" s="72"/>
      <c r="B324" s="86"/>
      <c r="C324" s="87" t="s">
        <v>458</v>
      </c>
      <c r="D324" s="204"/>
      <c r="E324" s="204"/>
      <c r="F324" s="205"/>
      <c r="G324" s="205"/>
      <c r="H324" s="205"/>
      <c r="I324" s="206"/>
    </row>
    <row r="325" spans="1:9" s="71" customFormat="1" ht="28.5" customHeight="1">
      <c r="A325" s="72"/>
      <c r="B325" s="86"/>
      <c r="C325" s="87" t="s">
        <v>459</v>
      </c>
      <c r="D325" s="204"/>
      <c r="E325" s="204"/>
      <c r="F325" s="205"/>
      <c r="G325" s="205"/>
      <c r="H325" s="205"/>
      <c r="I325" s="206"/>
    </row>
    <row r="326" spans="1:9" s="71" customFormat="1" ht="28.5" customHeight="1">
      <c r="A326" s="72"/>
      <c r="B326" s="86"/>
      <c r="C326" s="87" t="s">
        <v>460</v>
      </c>
      <c r="D326" s="204"/>
      <c r="E326" s="204"/>
      <c r="F326" s="205"/>
      <c r="G326" s="205"/>
      <c r="H326" s="205"/>
      <c r="I326" s="206"/>
    </row>
    <row r="327" spans="1:9" s="71" customFormat="1" ht="28.5" customHeight="1">
      <c r="A327" s="72"/>
      <c r="B327" s="86"/>
      <c r="C327" s="87" t="s">
        <v>461</v>
      </c>
      <c r="D327" s="204"/>
      <c r="E327" s="204"/>
      <c r="F327" s="205"/>
      <c r="G327" s="205"/>
      <c r="H327" s="205"/>
      <c r="I327" s="206"/>
    </row>
    <row r="328" spans="1:9" s="71" customFormat="1" ht="16.45" customHeight="1">
      <c r="A328" s="72"/>
      <c r="B328" s="86"/>
      <c r="C328" s="223" t="s">
        <v>222</v>
      </c>
      <c r="D328" s="207"/>
      <c r="E328" s="207"/>
      <c r="F328" s="208"/>
      <c r="G328" s="208"/>
      <c r="H328" s="208"/>
      <c r="I328" s="209"/>
    </row>
    <row r="329" spans="1:9" s="71" customFormat="1" ht="16.45" customHeight="1">
      <c r="A329" s="72"/>
      <c r="B329" s="195"/>
      <c r="C329" s="224" t="s">
        <v>3</v>
      </c>
      <c r="D329" s="210">
        <v>1</v>
      </c>
      <c r="E329" s="210" t="s">
        <v>4</v>
      </c>
      <c r="F329" s="104"/>
      <c r="G329" s="104"/>
      <c r="H329" s="75">
        <f>ROUND(D329*F329, 0)</f>
        <v>0</v>
      </c>
      <c r="I329" s="75">
        <f>ROUND(D329*G329, 0)</f>
        <v>0</v>
      </c>
    </row>
    <row r="330" spans="1:9" s="71" customFormat="1" ht="26.3">
      <c r="A330" s="72"/>
      <c r="B330" s="103">
        <v>13</v>
      </c>
      <c r="C330" s="105" t="s">
        <v>463</v>
      </c>
      <c r="D330" s="201"/>
      <c r="E330" s="201"/>
      <c r="F330" s="202"/>
      <c r="G330" s="202"/>
      <c r="H330" s="202"/>
      <c r="I330" s="203"/>
    </row>
    <row r="331" spans="1:9" s="71" customFormat="1" ht="29.3" customHeight="1">
      <c r="A331" s="72"/>
      <c r="B331" s="86"/>
      <c r="C331" s="87" t="s">
        <v>195</v>
      </c>
      <c r="D331" s="204"/>
      <c r="E331" s="204"/>
      <c r="F331" s="205"/>
      <c r="G331" s="205"/>
      <c r="H331" s="205"/>
      <c r="I331" s="206"/>
    </row>
    <row r="332" spans="1:9" s="71" customFormat="1" ht="52.45" customHeight="1">
      <c r="A332" s="72"/>
      <c r="B332" s="86"/>
      <c r="C332" s="87" t="s">
        <v>458</v>
      </c>
      <c r="D332" s="204"/>
      <c r="E332" s="204"/>
      <c r="F332" s="205"/>
      <c r="G332" s="205"/>
      <c r="H332" s="205"/>
      <c r="I332" s="206"/>
    </row>
    <row r="333" spans="1:9" s="71" customFormat="1" ht="29.3" customHeight="1">
      <c r="A333" s="72"/>
      <c r="B333" s="86"/>
      <c r="C333" s="87" t="s">
        <v>457</v>
      </c>
      <c r="D333" s="204"/>
      <c r="E333" s="204"/>
      <c r="F333" s="205"/>
      <c r="G333" s="205"/>
      <c r="H333" s="205"/>
      <c r="I333" s="206"/>
    </row>
    <row r="334" spans="1:9" s="71" customFormat="1" ht="42.75" customHeight="1">
      <c r="A334" s="72"/>
      <c r="B334" s="86"/>
      <c r="C334" s="87" t="s">
        <v>469</v>
      </c>
      <c r="D334" s="204"/>
      <c r="E334" s="204"/>
      <c r="F334" s="205"/>
      <c r="G334" s="205"/>
      <c r="H334" s="205"/>
      <c r="I334" s="206"/>
    </row>
    <row r="335" spans="1:9" s="71" customFormat="1" ht="29.3" customHeight="1">
      <c r="A335" s="72"/>
      <c r="B335" s="86"/>
      <c r="C335" s="87" t="s">
        <v>465</v>
      </c>
      <c r="D335" s="204"/>
      <c r="E335" s="204"/>
      <c r="F335" s="205"/>
      <c r="G335" s="205"/>
      <c r="H335" s="205"/>
      <c r="I335" s="206"/>
    </row>
    <row r="336" spans="1:9" s="71" customFormat="1" ht="16.45" customHeight="1">
      <c r="A336" s="72"/>
      <c r="B336" s="93"/>
      <c r="C336" s="223" t="s">
        <v>223</v>
      </c>
      <c r="D336" s="207"/>
      <c r="E336" s="207"/>
      <c r="F336" s="208"/>
      <c r="G336" s="208"/>
      <c r="H336" s="208"/>
      <c r="I336" s="209"/>
    </row>
    <row r="337" spans="1:9" s="71" customFormat="1" ht="16.45" customHeight="1">
      <c r="A337" s="72"/>
      <c r="B337" s="77"/>
      <c r="C337" s="224" t="s">
        <v>3</v>
      </c>
      <c r="D337" s="210">
        <v>1</v>
      </c>
      <c r="E337" s="210" t="s">
        <v>4</v>
      </c>
      <c r="F337" s="104"/>
      <c r="G337" s="104"/>
      <c r="H337" s="75">
        <f>ROUND(D337*F337, 0)</f>
        <v>0</v>
      </c>
      <c r="I337" s="75">
        <f>ROUND(D337*G337, 0)</f>
        <v>0</v>
      </c>
    </row>
    <row r="338" spans="1:9" s="71" customFormat="1" ht="30.05" customHeight="1">
      <c r="A338" s="72"/>
      <c r="B338" s="103">
        <v>14</v>
      </c>
      <c r="C338" s="276" t="s">
        <v>466</v>
      </c>
      <c r="D338" s="201"/>
      <c r="E338" s="201"/>
      <c r="F338" s="202"/>
      <c r="G338" s="202"/>
      <c r="H338" s="202"/>
      <c r="I338" s="203"/>
    </row>
    <row r="339" spans="1:9" s="71" customFormat="1" ht="27.7" customHeight="1">
      <c r="A339" s="72"/>
      <c r="B339" s="86"/>
      <c r="C339" s="87" t="s">
        <v>195</v>
      </c>
      <c r="D339" s="204"/>
      <c r="E339" s="204"/>
      <c r="F339" s="205"/>
      <c r="G339" s="205"/>
      <c r="H339" s="205"/>
      <c r="I339" s="206"/>
    </row>
    <row r="340" spans="1:9" s="71" customFormat="1" ht="54.8" customHeight="1">
      <c r="A340" s="72"/>
      <c r="B340" s="86"/>
      <c r="C340" s="87" t="s">
        <v>458</v>
      </c>
      <c r="D340" s="204"/>
      <c r="E340" s="204"/>
      <c r="F340" s="205"/>
      <c r="G340" s="205"/>
      <c r="H340" s="205"/>
      <c r="I340" s="206"/>
    </row>
    <row r="341" spans="1:9" s="71" customFormat="1" ht="15.05" customHeight="1">
      <c r="A341" s="72"/>
      <c r="B341" s="86"/>
      <c r="C341" s="87" t="s">
        <v>467</v>
      </c>
      <c r="D341" s="204"/>
      <c r="E341" s="204"/>
      <c r="F341" s="205"/>
      <c r="G341" s="205"/>
      <c r="H341" s="205"/>
      <c r="I341" s="206"/>
    </row>
    <row r="342" spans="1:9" s="71" customFormat="1" ht="29.3" customHeight="1">
      <c r="A342" s="72"/>
      <c r="B342" s="86"/>
      <c r="C342" s="87" t="s">
        <v>742</v>
      </c>
      <c r="D342" s="204"/>
      <c r="E342" s="204"/>
      <c r="F342" s="205"/>
      <c r="G342" s="205"/>
      <c r="H342" s="205"/>
      <c r="I342" s="206"/>
    </row>
    <row r="343" spans="1:9" s="71" customFormat="1" ht="27.7" customHeight="1">
      <c r="A343" s="72"/>
      <c r="B343" s="86"/>
      <c r="C343" s="87" t="s">
        <v>468</v>
      </c>
      <c r="D343" s="204"/>
      <c r="E343" s="204"/>
      <c r="F343" s="205"/>
      <c r="G343" s="205"/>
      <c r="H343" s="205"/>
      <c r="I343" s="206"/>
    </row>
    <row r="344" spans="1:9" s="71" customFormat="1" ht="16.45" customHeight="1">
      <c r="A344" s="72"/>
      <c r="B344" s="93"/>
      <c r="C344" s="76" t="s">
        <v>224</v>
      </c>
      <c r="D344" s="207"/>
      <c r="E344" s="207"/>
      <c r="F344" s="208"/>
      <c r="G344" s="208"/>
      <c r="H344" s="208"/>
      <c r="I344" s="209"/>
    </row>
    <row r="345" spans="1:9" s="71" customFormat="1" ht="16.45" customHeight="1">
      <c r="A345" s="72"/>
      <c r="B345" s="77"/>
      <c r="C345" s="115" t="s">
        <v>3</v>
      </c>
      <c r="D345" s="210">
        <v>1</v>
      </c>
      <c r="E345" s="210" t="s">
        <v>4</v>
      </c>
      <c r="F345" s="104"/>
      <c r="G345" s="104"/>
      <c r="H345" s="75">
        <f>ROUND(D345*F345, 0)</f>
        <v>0</v>
      </c>
      <c r="I345" s="75">
        <f>ROUND(D345*G345, 0)</f>
        <v>0</v>
      </c>
    </row>
    <row r="346" spans="1:9" s="71" customFormat="1" ht="28.5" customHeight="1">
      <c r="A346" s="72"/>
      <c r="B346" s="103">
        <v>15</v>
      </c>
      <c r="C346" s="276" t="s">
        <v>466</v>
      </c>
      <c r="D346" s="201"/>
      <c r="E346" s="201"/>
      <c r="F346" s="202"/>
      <c r="G346" s="202"/>
      <c r="H346" s="202"/>
      <c r="I346" s="203"/>
    </row>
    <row r="347" spans="1:9" s="71" customFormat="1" ht="27.1" customHeight="1">
      <c r="A347" s="72"/>
      <c r="B347" s="86"/>
      <c r="C347" s="87" t="s">
        <v>195</v>
      </c>
      <c r="D347" s="204"/>
      <c r="E347" s="204"/>
      <c r="F347" s="205"/>
      <c r="G347" s="205"/>
      <c r="H347" s="205"/>
      <c r="I347" s="206"/>
    </row>
    <row r="348" spans="1:9" s="71" customFormat="1" ht="54" customHeight="1">
      <c r="A348" s="72"/>
      <c r="B348" s="86"/>
      <c r="C348" s="87" t="s">
        <v>458</v>
      </c>
      <c r="D348" s="204"/>
      <c r="E348" s="204"/>
      <c r="F348" s="205"/>
      <c r="G348" s="205"/>
      <c r="H348" s="205"/>
      <c r="I348" s="206"/>
    </row>
    <row r="349" spans="1:9" s="71" customFormat="1" ht="13.5" customHeight="1">
      <c r="A349" s="72"/>
      <c r="B349" s="86"/>
      <c r="C349" s="87" t="s">
        <v>467</v>
      </c>
      <c r="D349" s="204"/>
      <c r="E349" s="204"/>
      <c r="F349" s="205"/>
      <c r="G349" s="205"/>
      <c r="H349" s="205"/>
      <c r="I349" s="206"/>
    </row>
    <row r="350" spans="1:9" s="71" customFormat="1" ht="27.1" customHeight="1">
      <c r="A350" s="72"/>
      <c r="B350" s="86"/>
      <c r="C350" s="87" t="s">
        <v>470</v>
      </c>
      <c r="D350" s="204"/>
      <c r="E350" s="204"/>
      <c r="F350" s="205"/>
      <c r="G350" s="205"/>
      <c r="H350" s="205"/>
      <c r="I350" s="206"/>
    </row>
    <row r="351" spans="1:9" s="71" customFormat="1" ht="16.45" customHeight="1">
      <c r="A351" s="72"/>
      <c r="B351" s="93"/>
      <c r="C351" s="223" t="s">
        <v>225</v>
      </c>
      <c r="D351" s="207"/>
      <c r="E351" s="207"/>
      <c r="F351" s="208"/>
      <c r="G351" s="208"/>
      <c r="H351" s="208"/>
      <c r="I351" s="209"/>
    </row>
    <row r="352" spans="1:9" s="71" customFormat="1" ht="16.45" customHeight="1">
      <c r="A352" s="72"/>
      <c r="B352" s="77"/>
      <c r="C352" s="224" t="s">
        <v>3</v>
      </c>
      <c r="D352" s="210">
        <v>1</v>
      </c>
      <c r="E352" s="210" t="s">
        <v>4</v>
      </c>
      <c r="F352" s="104"/>
      <c r="G352" s="104"/>
      <c r="H352" s="75">
        <f>ROUND(D352*F352, 0)</f>
        <v>0</v>
      </c>
      <c r="I352" s="75">
        <f>ROUND(D352*G352, 0)</f>
        <v>0</v>
      </c>
    </row>
    <row r="353" spans="1:9" s="71" customFormat="1" ht="15.05" customHeight="1">
      <c r="A353" s="72"/>
      <c r="B353" s="103">
        <v>16</v>
      </c>
      <c r="C353" s="105" t="s">
        <v>471</v>
      </c>
      <c r="D353" s="201"/>
      <c r="E353" s="201"/>
      <c r="F353" s="202"/>
      <c r="G353" s="202"/>
      <c r="H353" s="202"/>
      <c r="I353" s="203"/>
    </row>
    <row r="354" spans="1:9" s="71" customFormat="1" ht="27.1" customHeight="1">
      <c r="A354" s="72"/>
      <c r="B354" s="86"/>
      <c r="C354" s="87" t="s">
        <v>195</v>
      </c>
      <c r="D354" s="204"/>
      <c r="E354" s="204"/>
      <c r="F354" s="205"/>
      <c r="G354" s="205"/>
      <c r="H354" s="205"/>
      <c r="I354" s="206"/>
    </row>
    <row r="355" spans="1:9" s="71" customFormat="1" ht="41.35" customHeight="1">
      <c r="A355" s="72"/>
      <c r="B355" s="86"/>
      <c r="C355" s="87" t="s">
        <v>472</v>
      </c>
      <c r="D355" s="204"/>
      <c r="E355" s="204"/>
      <c r="F355" s="205"/>
      <c r="G355" s="205"/>
      <c r="H355" s="205"/>
      <c r="I355" s="206"/>
    </row>
    <row r="356" spans="1:9" s="71" customFormat="1" ht="27.1" customHeight="1">
      <c r="A356" s="72"/>
      <c r="B356" s="86"/>
      <c r="C356" s="87" t="s">
        <v>473</v>
      </c>
      <c r="D356" s="204"/>
      <c r="E356" s="204"/>
      <c r="F356" s="205"/>
      <c r="G356" s="205"/>
      <c r="H356" s="205"/>
      <c r="I356" s="206"/>
    </row>
    <row r="357" spans="1:9" s="71" customFormat="1" ht="16.45" customHeight="1">
      <c r="A357" s="72"/>
      <c r="B357" s="86"/>
      <c r="C357" s="223" t="s">
        <v>226</v>
      </c>
      <c r="D357" s="207"/>
      <c r="E357" s="207"/>
      <c r="F357" s="208"/>
      <c r="G357" s="208"/>
      <c r="H357" s="208"/>
      <c r="I357" s="209"/>
    </row>
    <row r="358" spans="1:9" s="71" customFormat="1" ht="16.45" customHeight="1">
      <c r="A358" s="72"/>
      <c r="B358" s="195"/>
      <c r="C358" s="224" t="s">
        <v>3</v>
      </c>
      <c r="D358" s="210">
        <v>10</v>
      </c>
      <c r="E358" s="210" t="s">
        <v>4</v>
      </c>
      <c r="F358" s="104"/>
      <c r="G358" s="104"/>
      <c r="H358" s="75">
        <f>ROUND(D358*F358, 0)</f>
        <v>0</v>
      </c>
      <c r="I358" s="75">
        <f>ROUND(D358*G358, 0)</f>
        <v>0</v>
      </c>
    </row>
    <row r="359" spans="1:9" s="71" customFormat="1" ht="15.05" customHeight="1">
      <c r="A359" s="72"/>
      <c r="B359" s="103">
        <v>17</v>
      </c>
      <c r="C359" s="105" t="s">
        <v>471</v>
      </c>
      <c r="D359" s="201"/>
      <c r="E359" s="201"/>
      <c r="F359" s="202"/>
      <c r="G359" s="202"/>
      <c r="H359" s="202"/>
      <c r="I359" s="203"/>
    </row>
    <row r="360" spans="1:9" s="71" customFormat="1" ht="26.3" customHeight="1">
      <c r="A360" s="72"/>
      <c r="B360" s="86"/>
      <c r="C360" s="87" t="s">
        <v>195</v>
      </c>
      <c r="D360" s="204"/>
      <c r="E360" s="204"/>
      <c r="F360" s="205"/>
      <c r="G360" s="205"/>
      <c r="H360" s="205"/>
      <c r="I360" s="206"/>
    </row>
    <row r="361" spans="1:9" s="71" customFormat="1" ht="41.95" customHeight="1">
      <c r="A361" s="72"/>
      <c r="B361" s="86"/>
      <c r="C361" s="87" t="s">
        <v>472</v>
      </c>
      <c r="D361" s="204"/>
      <c r="E361" s="204"/>
      <c r="F361" s="205"/>
      <c r="G361" s="205"/>
      <c r="H361" s="205"/>
      <c r="I361" s="206"/>
    </row>
    <row r="362" spans="1:9" s="71" customFormat="1" ht="26.3" customHeight="1">
      <c r="A362" s="72"/>
      <c r="B362" s="86"/>
      <c r="C362" s="87" t="s">
        <v>474</v>
      </c>
      <c r="D362" s="204"/>
      <c r="E362" s="204"/>
      <c r="F362" s="205"/>
      <c r="G362" s="205"/>
      <c r="H362" s="205"/>
      <c r="I362" s="206"/>
    </row>
    <row r="363" spans="1:9" s="71" customFormat="1" ht="16.45" customHeight="1">
      <c r="A363" s="72"/>
      <c r="B363" s="93"/>
      <c r="C363" s="223" t="s">
        <v>227</v>
      </c>
      <c r="D363" s="207"/>
      <c r="E363" s="207"/>
      <c r="F363" s="208"/>
      <c r="G363" s="208"/>
      <c r="H363" s="208"/>
      <c r="I363" s="209"/>
    </row>
    <row r="364" spans="1:9" s="71" customFormat="1" ht="16.45" customHeight="1">
      <c r="A364" s="72"/>
      <c r="B364" s="77"/>
      <c r="C364" s="224" t="s">
        <v>3</v>
      </c>
      <c r="D364" s="210">
        <v>10</v>
      </c>
      <c r="E364" s="210" t="s">
        <v>4</v>
      </c>
      <c r="F364" s="104"/>
      <c r="G364" s="104"/>
      <c r="H364" s="75">
        <f>ROUND(D364*F364, 0)</f>
        <v>0</v>
      </c>
      <c r="I364" s="75">
        <f>ROUND(D364*G364, 0)</f>
        <v>0</v>
      </c>
    </row>
    <row r="365" spans="1:9" s="71" customFormat="1" ht="15.05" customHeight="1">
      <c r="A365" s="72"/>
      <c r="B365" s="103">
        <v>18</v>
      </c>
      <c r="C365" s="105" t="s">
        <v>537</v>
      </c>
      <c r="D365" s="201"/>
      <c r="E365" s="201"/>
      <c r="F365" s="202"/>
      <c r="G365" s="202"/>
      <c r="H365" s="202"/>
      <c r="I365" s="203"/>
    </row>
    <row r="366" spans="1:9" s="71" customFormat="1" ht="27.1" customHeight="1">
      <c r="A366" s="72"/>
      <c r="B366" s="86"/>
      <c r="C366" s="87" t="s">
        <v>195</v>
      </c>
      <c r="D366" s="204"/>
      <c r="E366" s="204"/>
      <c r="F366" s="205"/>
      <c r="G366" s="205"/>
      <c r="H366" s="205"/>
      <c r="I366" s="206"/>
    </row>
    <row r="367" spans="1:9" s="71" customFormat="1" ht="55.6" customHeight="1">
      <c r="A367" s="72"/>
      <c r="B367" s="86"/>
      <c r="C367" s="87" t="s">
        <v>416</v>
      </c>
      <c r="D367" s="204"/>
      <c r="E367" s="204"/>
      <c r="F367" s="205"/>
      <c r="G367" s="205"/>
      <c r="H367" s="205"/>
      <c r="I367" s="206"/>
    </row>
    <row r="368" spans="1:9" s="71" customFormat="1" ht="28.5" customHeight="1">
      <c r="A368" s="72"/>
      <c r="B368" s="86"/>
      <c r="C368" s="87" t="s">
        <v>538</v>
      </c>
      <c r="D368" s="204"/>
      <c r="E368" s="204"/>
      <c r="F368" s="205"/>
      <c r="G368" s="205"/>
      <c r="H368" s="205"/>
      <c r="I368" s="206"/>
    </row>
    <row r="369" spans="1:9" s="71" customFormat="1" ht="27.1" customHeight="1">
      <c r="A369" s="72"/>
      <c r="B369" s="86"/>
      <c r="C369" s="87" t="s">
        <v>539</v>
      </c>
      <c r="D369" s="204"/>
      <c r="E369" s="204"/>
      <c r="F369" s="205"/>
      <c r="G369" s="205"/>
      <c r="H369" s="205"/>
      <c r="I369" s="206"/>
    </row>
    <row r="370" spans="1:9" s="71" customFormat="1" ht="16.45" customHeight="1">
      <c r="A370" s="72"/>
      <c r="B370" s="93"/>
      <c r="C370" s="76" t="s">
        <v>261</v>
      </c>
      <c r="D370" s="207"/>
      <c r="E370" s="207"/>
      <c r="F370" s="208"/>
      <c r="G370" s="208"/>
      <c r="H370" s="208"/>
      <c r="I370" s="209"/>
    </row>
    <row r="371" spans="1:9" s="71" customFormat="1" ht="16.45" customHeight="1">
      <c r="A371" s="72"/>
      <c r="B371" s="77"/>
      <c r="C371" s="115" t="s">
        <v>3</v>
      </c>
      <c r="D371" s="210">
        <v>2</v>
      </c>
      <c r="E371" s="210" t="s">
        <v>4</v>
      </c>
      <c r="F371" s="104"/>
      <c r="G371" s="104"/>
      <c r="H371" s="75">
        <f>ROUND(D371*F371, 0)</f>
        <v>0</v>
      </c>
      <c r="I371" s="75">
        <f>ROUND(D371*G371, 0)</f>
        <v>0</v>
      </c>
    </row>
    <row r="372" spans="1:9" s="71" customFormat="1" ht="15.05" customHeight="1">
      <c r="A372" s="72"/>
      <c r="B372" s="103">
        <v>19</v>
      </c>
      <c r="C372" s="105" t="s">
        <v>557</v>
      </c>
      <c r="D372" s="201"/>
      <c r="E372" s="201"/>
      <c r="F372" s="202"/>
      <c r="G372" s="202"/>
      <c r="H372" s="202"/>
      <c r="I372" s="203"/>
    </row>
    <row r="373" spans="1:9" s="71" customFormat="1" ht="27.7" customHeight="1">
      <c r="A373" s="72"/>
      <c r="B373" s="86"/>
      <c r="C373" s="87" t="s">
        <v>195</v>
      </c>
      <c r="D373" s="204"/>
      <c r="E373" s="204"/>
      <c r="F373" s="205"/>
      <c r="G373" s="205"/>
      <c r="H373" s="205"/>
      <c r="I373" s="206"/>
    </row>
    <row r="374" spans="1:9" s="71" customFormat="1" ht="69.05" customHeight="1">
      <c r="A374" s="72"/>
      <c r="B374" s="86"/>
      <c r="C374" s="87" t="s">
        <v>556</v>
      </c>
      <c r="D374" s="204"/>
      <c r="E374" s="204"/>
      <c r="F374" s="205"/>
      <c r="G374" s="205"/>
      <c r="H374" s="205"/>
      <c r="I374" s="206"/>
    </row>
    <row r="375" spans="1:9" s="71" customFormat="1" ht="27.1" customHeight="1">
      <c r="A375" s="72"/>
      <c r="B375" s="86"/>
      <c r="C375" s="87" t="s">
        <v>559</v>
      </c>
      <c r="D375" s="204"/>
      <c r="E375" s="204"/>
      <c r="F375" s="205"/>
      <c r="G375" s="205"/>
      <c r="H375" s="205"/>
      <c r="I375" s="206"/>
    </row>
    <row r="376" spans="1:9" s="71" customFormat="1" ht="16.45" customHeight="1">
      <c r="A376" s="72"/>
      <c r="B376" s="93"/>
      <c r="C376" s="76" t="s">
        <v>272</v>
      </c>
      <c r="D376" s="207"/>
      <c r="E376" s="207"/>
      <c r="F376" s="208"/>
      <c r="G376" s="208"/>
      <c r="H376" s="208"/>
      <c r="I376" s="209"/>
    </row>
    <row r="377" spans="1:9" s="71" customFormat="1" ht="16.45" customHeight="1">
      <c r="A377" s="72"/>
      <c r="B377" s="77"/>
      <c r="C377" s="115" t="s">
        <v>3</v>
      </c>
      <c r="D377" s="210">
        <v>7.28</v>
      </c>
      <c r="E377" s="210" t="s">
        <v>5</v>
      </c>
      <c r="F377" s="104"/>
      <c r="G377" s="104"/>
      <c r="H377" s="75">
        <f>ROUND(D377*F377, 0)</f>
        <v>0</v>
      </c>
      <c r="I377" s="75">
        <f>ROUND(D377*G377, 0)</f>
        <v>0</v>
      </c>
    </row>
    <row r="378" spans="1:9" s="94" customFormat="1" ht="18" customHeight="1">
      <c r="B378" s="245"/>
      <c r="C378" s="246" t="s">
        <v>24</v>
      </c>
      <c r="D378" s="247"/>
      <c r="E378" s="246"/>
      <c r="F378" s="248"/>
      <c r="G378" s="249"/>
      <c r="H378" s="250">
        <f>SUM(H248:H377)</f>
        <v>0</v>
      </c>
      <c r="I378" s="250">
        <f>SUM(I248:I377)</f>
        <v>0</v>
      </c>
    </row>
    <row r="379" spans="1:9" s="242" customFormat="1" ht="16.45" customHeight="1">
      <c r="B379" s="243"/>
      <c r="C379" s="244"/>
      <c r="D379" s="237"/>
      <c r="E379" s="237"/>
      <c r="F379" s="196"/>
      <c r="G379" s="196"/>
      <c r="H379" s="196"/>
      <c r="I379" s="196"/>
    </row>
    <row r="380" spans="1:9" s="242" customFormat="1" ht="16.45" customHeight="1">
      <c r="B380" s="243"/>
      <c r="C380" s="244"/>
      <c r="D380" s="237"/>
      <c r="E380" s="237"/>
      <c r="F380" s="196"/>
      <c r="G380" s="196"/>
      <c r="H380" s="196"/>
      <c r="I380" s="196"/>
    </row>
    <row r="381" spans="1:9" s="85" customFormat="1" ht="21" customHeight="1">
      <c r="B381" s="344" t="s">
        <v>658</v>
      </c>
      <c r="C381" s="344"/>
      <c r="D381" s="344"/>
      <c r="E381" s="344"/>
      <c r="F381" s="344"/>
      <c r="G381" s="344"/>
      <c r="H381" s="344"/>
      <c r="I381" s="344"/>
    </row>
    <row r="382" spans="1:9" s="71" customFormat="1" ht="17.25" customHeight="1">
      <c r="B382" s="345" t="s">
        <v>743</v>
      </c>
      <c r="C382" s="346"/>
      <c r="D382" s="346"/>
      <c r="E382" s="346"/>
      <c r="F382" s="346"/>
      <c r="G382" s="346"/>
      <c r="H382" s="346"/>
      <c r="I382" s="347"/>
    </row>
    <row r="383" spans="1:9" s="72" customFormat="1" ht="93.8" customHeight="1">
      <c r="B383" s="114">
        <v>1</v>
      </c>
      <c r="C383" s="106" t="s">
        <v>594</v>
      </c>
      <c r="D383" s="145"/>
      <c r="E383" s="146"/>
      <c r="F383" s="147"/>
      <c r="G383" s="147"/>
      <c r="H383" s="147"/>
      <c r="I383" s="148"/>
    </row>
    <row r="384" spans="1:9" s="72" customFormat="1" ht="17.25" customHeight="1">
      <c r="B384" s="323" t="s">
        <v>35</v>
      </c>
      <c r="C384" s="225" t="s">
        <v>613</v>
      </c>
      <c r="D384" s="143"/>
      <c r="E384" s="128"/>
      <c r="F384" s="129"/>
      <c r="G384" s="129"/>
      <c r="H384" s="129"/>
      <c r="I384" s="130"/>
    </row>
    <row r="385" spans="2:9" s="72" customFormat="1" ht="15.05" customHeight="1">
      <c r="B385" s="324"/>
      <c r="C385" s="227" t="s">
        <v>602</v>
      </c>
      <c r="D385" s="142"/>
      <c r="E385" s="131"/>
      <c r="F385" s="132"/>
      <c r="G385" s="132"/>
      <c r="H385" s="132"/>
      <c r="I385" s="133"/>
    </row>
    <row r="386" spans="2:9" s="72" customFormat="1" ht="15.05" customHeight="1">
      <c r="B386" s="324"/>
      <c r="C386" s="227" t="s">
        <v>603</v>
      </c>
      <c r="D386" s="142"/>
      <c r="E386" s="131"/>
      <c r="F386" s="132"/>
      <c r="G386" s="132"/>
      <c r="H386" s="132"/>
      <c r="I386" s="133"/>
    </row>
    <row r="387" spans="2:9" s="72" customFormat="1" ht="15.05" customHeight="1">
      <c r="B387" s="324"/>
      <c r="C387" s="227" t="s">
        <v>598</v>
      </c>
      <c r="D387" s="142"/>
      <c r="E387" s="131"/>
      <c r="F387" s="132"/>
      <c r="G387" s="132"/>
      <c r="H387" s="132"/>
      <c r="I387" s="133"/>
    </row>
    <row r="388" spans="2:9" s="72" customFormat="1" ht="15.05" customHeight="1">
      <c r="B388" s="324"/>
      <c r="C388" s="228" t="s">
        <v>604</v>
      </c>
      <c r="D388" s="144"/>
      <c r="E388" s="134"/>
      <c r="F388" s="135"/>
      <c r="G388" s="135"/>
      <c r="H388" s="135"/>
      <c r="I388" s="136"/>
    </row>
    <row r="389" spans="2:9" s="72" customFormat="1" ht="15.05" customHeight="1">
      <c r="B389" s="325"/>
      <c r="C389" s="84" t="s">
        <v>36</v>
      </c>
      <c r="D389" s="73">
        <v>3</v>
      </c>
      <c r="E389" s="74" t="s">
        <v>2</v>
      </c>
      <c r="F389" s="75"/>
      <c r="G389" s="75"/>
      <c r="H389" s="75">
        <f>D389*F389</f>
        <v>0</v>
      </c>
      <c r="I389" s="75">
        <f>D389*G389</f>
        <v>0</v>
      </c>
    </row>
    <row r="390" spans="2:9" s="72" customFormat="1" ht="17.25" customHeight="1">
      <c r="B390" s="323" t="s">
        <v>729</v>
      </c>
      <c r="C390" s="225" t="s">
        <v>612</v>
      </c>
      <c r="D390" s="143"/>
      <c r="E390" s="128"/>
      <c r="F390" s="129"/>
      <c r="G390" s="129"/>
      <c r="H390" s="129"/>
      <c r="I390" s="130"/>
    </row>
    <row r="391" spans="2:9" s="72" customFormat="1" ht="15.05" customHeight="1">
      <c r="B391" s="324"/>
      <c r="C391" s="227" t="s">
        <v>605</v>
      </c>
      <c r="D391" s="142"/>
      <c r="E391" s="131"/>
      <c r="F391" s="132"/>
      <c r="G391" s="132"/>
      <c r="H391" s="132"/>
      <c r="I391" s="133"/>
    </row>
    <row r="392" spans="2:9" s="72" customFormat="1" ht="15.05" customHeight="1">
      <c r="B392" s="324"/>
      <c r="C392" s="227" t="s">
        <v>606</v>
      </c>
      <c r="D392" s="142"/>
      <c r="E392" s="131"/>
      <c r="F392" s="132"/>
      <c r="G392" s="132"/>
      <c r="H392" s="132"/>
      <c r="I392" s="133"/>
    </row>
    <row r="393" spans="2:9" s="72" customFormat="1" ht="15.05" customHeight="1">
      <c r="B393" s="324"/>
      <c r="C393" s="227" t="s">
        <v>593</v>
      </c>
      <c r="D393" s="142"/>
      <c r="E393" s="131"/>
      <c r="F393" s="132"/>
      <c r="G393" s="132"/>
      <c r="H393" s="132"/>
      <c r="I393" s="133"/>
    </row>
    <row r="394" spans="2:9" s="72" customFormat="1" ht="15.05" customHeight="1">
      <c r="B394" s="324"/>
      <c r="C394" s="228" t="s">
        <v>607</v>
      </c>
      <c r="D394" s="144"/>
      <c r="E394" s="134"/>
      <c r="F394" s="135"/>
      <c r="G394" s="135"/>
      <c r="H394" s="135"/>
      <c r="I394" s="136"/>
    </row>
    <row r="395" spans="2:9" s="72" customFormat="1" ht="15.05" customHeight="1">
      <c r="B395" s="325"/>
      <c r="C395" s="84" t="s">
        <v>36</v>
      </c>
      <c r="D395" s="73">
        <v>3</v>
      </c>
      <c r="E395" s="74" t="s">
        <v>2</v>
      </c>
      <c r="F395" s="75"/>
      <c r="G395" s="75"/>
      <c r="H395" s="75">
        <f>D395*F395</f>
        <v>0</v>
      </c>
      <c r="I395" s="75">
        <f>D395*G395</f>
        <v>0</v>
      </c>
    </row>
    <row r="396" spans="2:9" s="72" customFormat="1" ht="17.25" customHeight="1">
      <c r="B396" s="323" t="s">
        <v>730</v>
      </c>
      <c r="C396" s="225" t="s">
        <v>611</v>
      </c>
      <c r="D396" s="143"/>
      <c r="E396" s="128"/>
      <c r="F396" s="129"/>
      <c r="G396" s="129"/>
      <c r="H396" s="129"/>
      <c r="I396" s="130"/>
    </row>
    <row r="397" spans="2:9" s="72" customFormat="1" ht="15.05" customHeight="1">
      <c r="B397" s="324"/>
      <c r="C397" s="227" t="s">
        <v>609</v>
      </c>
      <c r="D397" s="142"/>
      <c r="E397" s="131"/>
      <c r="F397" s="132"/>
      <c r="G397" s="132"/>
      <c r="H397" s="132"/>
      <c r="I397" s="133"/>
    </row>
    <row r="398" spans="2:9" s="72" customFormat="1" ht="15.05" customHeight="1">
      <c r="B398" s="324"/>
      <c r="C398" s="227" t="s">
        <v>608</v>
      </c>
      <c r="D398" s="142"/>
      <c r="E398" s="131"/>
      <c r="F398" s="132"/>
      <c r="G398" s="132"/>
      <c r="H398" s="132"/>
      <c r="I398" s="133"/>
    </row>
    <row r="399" spans="2:9" s="72" customFormat="1" ht="15.05" customHeight="1">
      <c r="B399" s="324"/>
      <c r="C399" s="227" t="s">
        <v>601</v>
      </c>
      <c r="D399" s="142"/>
      <c r="E399" s="131"/>
      <c r="F399" s="132"/>
      <c r="G399" s="132"/>
      <c r="H399" s="132"/>
      <c r="I399" s="133"/>
    </row>
    <row r="400" spans="2:9" s="72" customFormat="1" ht="15.05" customHeight="1">
      <c r="B400" s="324"/>
      <c r="C400" s="228" t="s">
        <v>610</v>
      </c>
      <c r="D400" s="144"/>
      <c r="E400" s="134"/>
      <c r="F400" s="135"/>
      <c r="G400" s="135"/>
      <c r="H400" s="135"/>
      <c r="I400" s="136"/>
    </row>
    <row r="401" spans="1:9" s="72" customFormat="1" ht="15.05" customHeight="1">
      <c r="B401" s="325"/>
      <c r="C401" s="84" t="s">
        <v>36</v>
      </c>
      <c r="D401" s="73">
        <v>3</v>
      </c>
      <c r="E401" s="74" t="s">
        <v>2</v>
      </c>
      <c r="F401" s="75"/>
      <c r="G401" s="75"/>
      <c r="H401" s="75">
        <f>D401*F401</f>
        <v>0</v>
      </c>
      <c r="I401" s="75">
        <f>D401*G401</f>
        <v>0</v>
      </c>
    </row>
    <row r="402" spans="1:9" s="72" customFormat="1" ht="17.25" customHeight="1">
      <c r="B402" s="323" t="s">
        <v>731</v>
      </c>
      <c r="C402" s="225" t="s">
        <v>614</v>
      </c>
      <c r="D402" s="143"/>
      <c r="E402" s="128"/>
      <c r="F402" s="129"/>
      <c r="G402" s="129"/>
      <c r="H402" s="129"/>
      <c r="I402" s="130"/>
    </row>
    <row r="403" spans="1:9" s="72" customFormat="1" ht="15.05" customHeight="1">
      <c r="B403" s="324"/>
      <c r="C403" s="227" t="s">
        <v>615</v>
      </c>
      <c r="D403" s="142"/>
      <c r="E403" s="131"/>
      <c r="F403" s="132"/>
      <c r="G403" s="132"/>
      <c r="H403" s="132"/>
      <c r="I403" s="133"/>
    </row>
    <row r="404" spans="1:9" s="72" customFormat="1" ht="15.05" customHeight="1">
      <c r="B404" s="324"/>
      <c r="C404" s="227" t="s">
        <v>601</v>
      </c>
      <c r="D404" s="142"/>
      <c r="E404" s="131"/>
      <c r="F404" s="132"/>
      <c r="G404" s="132"/>
      <c r="H404" s="132"/>
      <c r="I404" s="133"/>
    </row>
    <row r="405" spans="1:9" s="72" customFormat="1" ht="15.05" customHeight="1">
      <c r="B405" s="324"/>
      <c r="C405" s="228" t="s">
        <v>616</v>
      </c>
      <c r="D405" s="144"/>
      <c r="E405" s="134"/>
      <c r="F405" s="135"/>
      <c r="G405" s="135"/>
      <c r="H405" s="135"/>
      <c r="I405" s="136"/>
    </row>
    <row r="406" spans="1:9" s="72" customFormat="1" ht="15.05" customHeight="1">
      <c r="B406" s="325"/>
      <c r="C406" s="84" t="s">
        <v>36</v>
      </c>
      <c r="D406" s="73">
        <v>3</v>
      </c>
      <c r="E406" s="74" t="s">
        <v>2</v>
      </c>
      <c r="F406" s="75"/>
      <c r="G406" s="75"/>
      <c r="H406" s="75">
        <f>D406*F406</f>
        <v>0</v>
      </c>
      <c r="I406" s="75">
        <f>D406*G406</f>
        <v>0</v>
      </c>
    </row>
    <row r="407" spans="1:9" s="72" customFormat="1" ht="79.55" customHeight="1">
      <c r="B407" s="114">
        <v>2</v>
      </c>
      <c r="C407" s="106" t="s">
        <v>595</v>
      </c>
      <c r="D407" s="145"/>
      <c r="E407" s="146"/>
      <c r="F407" s="147"/>
      <c r="G407" s="147"/>
      <c r="H407" s="147"/>
      <c r="I407" s="148"/>
    </row>
    <row r="408" spans="1:9" s="71" customFormat="1" ht="15.05" customHeight="1">
      <c r="A408" s="72"/>
      <c r="B408" s="241" t="s">
        <v>173</v>
      </c>
      <c r="C408" s="105" t="s">
        <v>597</v>
      </c>
      <c r="D408" s="204"/>
      <c r="E408" s="204"/>
      <c r="F408" s="205"/>
      <c r="G408" s="205"/>
      <c r="H408" s="205"/>
      <c r="I408" s="206"/>
    </row>
    <row r="409" spans="1:9" s="71" customFormat="1" ht="17.25" customHeight="1">
      <c r="A409" s="72"/>
      <c r="B409" s="86"/>
      <c r="C409" s="87" t="s">
        <v>596</v>
      </c>
      <c r="D409" s="204"/>
      <c r="E409" s="204"/>
      <c r="F409" s="205"/>
      <c r="G409" s="205"/>
      <c r="H409" s="205"/>
      <c r="I409" s="206"/>
    </row>
    <row r="410" spans="1:9" s="71" customFormat="1" ht="17.25" customHeight="1">
      <c r="A410" s="72"/>
      <c r="B410" s="86"/>
      <c r="C410" s="251" t="s">
        <v>598</v>
      </c>
      <c r="D410" s="204"/>
      <c r="E410" s="204"/>
      <c r="F410" s="205"/>
      <c r="G410" s="205"/>
      <c r="H410" s="205"/>
      <c r="I410" s="206"/>
    </row>
    <row r="411" spans="1:9" s="71" customFormat="1" ht="16.45" customHeight="1">
      <c r="A411" s="72"/>
      <c r="B411" s="86"/>
      <c r="C411" s="223" t="s">
        <v>291</v>
      </c>
      <c r="D411" s="207"/>
      <c r="E411" s="207"/>
      <c r="F411" s="208"/>
      <c r="G411" s="208"/>
      <c r="H411" s="208"/>
      <c r="I411" s="209"/>
    </row>
    <row r="412" spans="1:9" s="71" customFormat="1" ht="16.45" customHeight="1">
      <c r="A412" s="72"/>
      <c r="B412" s="195"/>
      <c r="C412" s="224" t="s">
        <v>3</v>
      </c>
      <c r="D412" s="210">
        <v>12</v>
      </c>
      <c r="E412" s="210" t="s">
        <v>4</v>
      </c>
      <c r="F412" s="104"/>
      <c r="G412" s="104"/>
      <c r="H412" s="75">
        <f>ROUND(D412*F412, 0)</f>
        <v>0</v>
      </c>
      <c r="I412" s="75">
        <f>ROUND(D412*G412, 0)</f>
        <v>0</v>
      </c>
    </row>
    <row r="413" spans="1:9" s="71" customFormat="1" ht="15.05" customHeight="1">
      <c r="A413" s="72"/>
      <c r="B413" s="103" t="s">
        <v>182</v>
      </c>
      <c r="C413" s="105" t="s">
        <v>599</v>
      </c>
      <c r="D413" s="201"/>
      <c r="E413" s="201"/>
      <c r="F413" s="202"/>
      <c r="G413" s="202"/>
      <c r="H413" s="202"/>
      <c r="I413" s="203"/>
    </row>
    <row r="414" spans="1:9" s="71" customFormat="1" ht="16.45" customHeight="1">
      <c r="A414" s="72"/>
      <c r="B414" s="86"/>
      <c r="C414" s="87" t="s">
        <v>600</v>
      </c>
      <c r="D414" s="204"/>
      <c r="E414" s="204"/>
      <c r="F414" s="205"/>
      <c r="G414" s="205"/>
      <c r="H414" s="205"/>
      <c r="I414" s="206"/>
    </row>
    <row r="415" spans="1:9" s="71" customFormat="1" ht="16.45" customHeight="1">
      <c r="A415" s="72"/>
      <c r="B415" s="86"/>
      <c r="C415" s="251" t="s">
        <v>601</v>
      </c>
      <c r="D415" s="204"/>
      <c r="E415" s="204"/>
      <c r="F415" s="205"/>
      <c r="G415" s="205"/>
      <c r="H415" s="205"/>
      <c r="I415" s="206"/>
    </row>
    <row r="416" spans="1:9" s="71" customFormat="1" ht="16.45" customHeight="1">
      <c r="A416" s="72"/>
      <c r="B416" s="93"/>
      <c r="C416" s="76" t="s">
        <v>292</v>
      </c>
      <c r="D416" s="207"/>
      <c r="E416" s="207"/>
      <c r="F416" s="208"/>
      <c r="G416" s="208"/>
      <c r="H416" s="208"/>
      <c r="I416" s="209"/>
    </row>
    <row r="417" spans="1:9" s="71" customFormat="1" ht="16.45" customHeight="1">
      <c r="A417" s="72"/>
      <c r="B417" s="77"/>
      <c r="C417" s="115" t="s">
        <v>3</v>
      </c>
      <c r="D417" s="210">
        <v>3</v>
      </c>
      <c r="E417" s="210" t="s">
        <v>4</v>
      </c>
      <c r="F417" s="104"/>
      <c r="G417" s="104"/>
      <c r="H417" s="75">
        <f>ROUND(D417*F417, 0)</f>
        <v>0</v>
      </c>
      <c r="I417" s="75">
        <f>ROUND(D417*G417, 0)</f>
        <v>0</v>
      </c>
    </row>
    <row r="418" spans="1:9" s="94" customFormat="1" ht="18" customHeight="1">
      <c r="B418" s="245"/>
      <c r="C418" s="246" t="s">
        <v>24</v>
      </c>
      <c r="D418" s="247"/>
      <c r="E418" s="246"/>
      <c r="F418" s="248"/>
      <c r="G418" s="249"/>
      <c r="H418" s="250">
        <f>SUM(H389:H417)</f>
        <v>0</v>
      </c>
      <c r="I418" s="250">
        <f>SUM(I389:I417)</f>
        <v>0</v>
      </c>
    </row>
    <row r="419" spans="1:9" ht="13.5" customHeight="1"/>
    <row r="421" spans="1:9" s="85" customFormat="1" ht="21" customHeight="1">
      <c r="B421" s="344" t="s">
        <v>659</v>
      </c>
      <c r="C421" s="344"/>
      <c r="D421" s="344"/>
      <c r="E421" s="344"/>
      <c r="F421" s="344"/>
      <c r="G421" s="344"/>
      <c r="H421" s="344"/>
      <c r="I421" s="344"/>
    </row>
    <row r="422" spans="1:9" s="71" customFormat="1" ht="17.25" customHeight="1">
      <c r="B422" s="345" t="s">
        <v>743</v>
      </c>
      <c r="C422" s="346"/>
      <c r="D422" s="346"/>
      <c r="E422" s="346"/>
      <c r="F422" s="346"/>
      <c r="G422" s="346"/>
      <c r="H422" s="346"/>
      <c r="I422" s="347"/>
    </row>
    <row r="423" spans="1:9" s="72" customFormat="1" ht="142.44999999999999" customHeight="1">
      <c r="B423" s="114">
        <v>1</v>
      </c>
      <c r="C423" s="106" t="s">
        <v>744</v>
      </c>
      <c r="D423" s="145"/>
      <c r="E423" s="146"/>
      <c r="F423" s="147"/>
      <c r="G423" s="147"/>
      <c r="H423" s="147"/>
      <c r="I423" s="148"/>
    </row>
    <row r="424" spans="1:9" s="71" customFormat="1" ht="15.05" customHeight="1">
      <c r="A424" s="72"/>
      <c r="B424" s="103" t="s">
        <v>745</v>
      </c>
      <c r="C424" s="105" t="s">
        <v>635</v>
      </c>
      <c r="D424" s="201"/>
      <c r="E424" s="201"/>
      <c r="F424" s="202"/>
      <c r="G424" s="202"/>
      <c r="H424" s="202"/>
      <c r="I424" s="203"/>
    </row>
    <row r="425" spans="1:9" s="71" customFormat="1" ht="16.45" customHeight="1">
      <c r="A425" s="72"/>
      <c r="B425" s="86"/>
      <c r="C425" s="87" t="s">
        <v>636</v>
      </c>
      <c r="D425" s="204"/>
      <c r="E425" s="204"/>
      <c r="F425" s="205"/>
      <c r="G425" s="205"/>
      <c r="H425" s="205"/>
      <c r="I425" s="206"/>
    </row>
    <row r="426" spans="1:9" s="71" customFormat="1" ht="16.45" customHeight="1">
      <c r="A426" s="72"/>
      <c r="B426" s="86"/>
      <c r="C426" s="87" t="s">
        <v>637</v>
      </c>
      <c r="D426" s="204"/>
      <c r="E426" s="204"/>
      <c r="F426" s="205"/>
      <c r="G426" s="205"/>
      <c r="H426" s="205"/>
      <c r="I426" s="206"/>
    </row>
    <row r="427" spans="1:9" s="71" customFormat="1" ht="16.45" customHeight="1">
      <c r="A427" s="72"/>
      <c r="B427" s="86"/>
      <c r="C427" s="251" t="s">
        <v>598</v>
      </c>
      <c r="D427" s="204"/>
      <c r="E427" s="204"/>
      <c r="F427" s="205"/>
      <c r="G427" s="205"/>
      <c r="H427" s="205"/>
      <c r="I427" s="206"/>
    </row>
    <row r="428" spans="1:9" s="71" customFormat="1" ht="16.45" customHeight="1">
      <c r="A428" s="72"/>
      <c r="B428" s="93"/>
      <c r="C428" s="76" t="s">
        <v>302</v>
      </c>
      <c r="D428" s="207"/>
      <c r="E428" s="207"/>
      <c r="F428" s="208"/>
      <c r="G428" s="208"/>
      <c r="H428" s="208"/>
      <c r="I428" s="209"/>
    </row>
    <row r="429" spans="1:9" s="71" customFormat="1" ht="16.45" customHeight="1">
      <c r="A429" s="72"/>
      <c r="B429" s="77"/>
      <c r="C429" s="115" t="s">
        <v>3</v>
      </c>
      <c r="D429" s="210">
        <v>3</v>
      </c>
      <c r="E429" s="210" t="s">
        <v>4</v>
      </c>
      <c r="F429" s="104"/>
      <c r="G429" s="104"/>
      <c r="H429" s="75">
        <f>ROUND(D429*F429, 0)</f>
        <v>0</v>
      </c>
      <c r="I429" s="75">
        <f>ROUND(D429*G429, 0)</f>
        <v>0</v>
      </c>
    </row>
    <row r="430" spans="1:9" s="71" customFormat="1" ht="15.05" customHeight="1">
      <c r="A430" s="72"/>
      <c r="B430" s="103" t="s">
        <v>729</v>
      </c>
      <c r="C430" s="105" t="s">
        <v>629</v>
      </c>
      <c r="D430" s="201"/>
      <c r="E430" s="201"/>
      <c r="F430" s="202"/>
      <c r="G430" s="202"/>
      <c r="H430" s="202"/>
      <c r="I430" s="203"/>
    </row>
    <row r="431" spans="1:9" s="71" customFormat="1" ht="16.45" customHeight="1">
      <c r="A431" s="72"/>
      <c r="B431" s="86"/>
      <c r="C431" s="87" t="s">
        <v>636</v>
      </c>
      <c r="D431" s="204"/>
      <c r="E431" s="204"/>
      <c r="F431" s="205"/>
      <c r="G431" s="205"/>
      <c r="H431" s="205"/>
      <c r="I431" s="206"/>
    </row>
    <row r="432" spans="1:9" s="71" customFormat="1" ht="16.45" customHeight="1">
      <c r="A432" s="72"/>
      <c r="B432" s="86"/>
      <c r="C432" s="87" t="s">
        <v>637</v>
      </c>
      <c r="D432" s="204"/>
      <c r="E432" s="204"/>
      <c r="F432" s="205"/>
      <c r="G432" s="205"/>
      <c r="H432" s="205"/>
      <c r="I432" s="206"/>
    </row>
    <row r="433" spans="1:9" s="71" customFormat="1" ht="16.45" customHeight="1">
      <c r="A433" s="72"/>
      <c r="B433" s="86"/>
      <c r="C433" s="251" t="s">
        <v>593</v>
      </c>
      <c r="D433" s="204"/>
      <c r="E433" s="204"/>
      <c r="F433" s="205"/>
      <c r="G433" s="205"/>
      <c r="H433" s="205"/>
      <c r="I433" s="206"/>
    </row>
    <row r="434" spans="1:9" s="71" customFormat="1" ht="16.45" customHeight="1">
      <c r="A434" s="72"/>
      <c r="B434" s="93"/>
      <c r="C434" s="76" t="s">
        <v>303</v>
      </c>
      <c r="D434" s="207"/>
      <c r="E434" s="207"/>
      <c r="F434" s="208"/>
      <c r="G434" s="208"/>
      <c r="H434" s="208"/>
      <c r="I434" s="209"/>
    </row>
    <row r="435" spans="1:9" s="71" customFormat="1" ht="16.45" customHeight="1">
      <c r="A435" s="72"/>
      <c r="B435" s="77"/>
      <c r="C435" s="115" t="s">
        <v>3</v>
      </c>
      <c r="D435" s="210">
        <v>3</v>
      </c>
      <c r="E435" s="210" t="s">
        <v>4</v>
      </c>
      <c r="F435" s="104"/>
      <c r="G435" s="104"/>
      <c r="H435" s="75">
        <f>ROUND(D435*F435, 0)</f>
        <v>0</v>
      </c>
      <c r="I435" s="75">
        <f>ROUND(D435*G435, 0)</f>
        <v>0</v>
      </c>
    </row>
    <row r="436" spans="1:9" s="71" customFormat="1" ht="15.05" customHeight="1">
      <c r="A436" s="72"/>
      <c r="B436" s="103" t="s">
        <v>730</v>
      </c>
      <c r="C436" s="105" t="s">
        <v>638</v>
      </c>
      <c r="D436" s="201"/>
      <c r="E436" s="201"/>
      <c r="F436" s="202"/>
      <c r="G436" s="202"/>
      <c r="H436" s="202"/>
      <c r="I436" s="203"/>
    </row>
    <row r="437" spans="1:9" s="71" customFormat="1" ht="16.45" customHeight="1">
      <c r="A437" s="72"/>
      <c r="B437" s="86"/>
      <c r="C437" s="87" t="s">
        <v>639</v>
      </c>
      <c r="D437" s="204"/>
      <c r="E437" s="204"/>
      <c r="F437" s="205"/>
      <c r="G437" s="205"/>
      <c r="H437" s="205"/>
      <c r="I437" s="206"/>
    </row>
    <row r="438" spans="1:9" s="71" customFormat="1" ht="16.45" customHeight="1">
      <c r="A438" s="72"/>
      <c r="B438" s="86"/>
      <c r="C438" s="87" t="s">
        <v>640</v>
      </c>
      <c r="D438" s="204"/>
      <c r="E438" s="204"/>
      <c r="F438" s="205"/>
      <c r="G438" s="205"/>
      <c r="H438" s="205"/>
      <c r="I438" s="206"/>
    </row>
    <row r="439" spans="1:9" s="71" customFormat="1" ht="16.45" customHeight="1">
      <c r="A439" s="72"/>
      <c r="B439" s="86"/>
      <c r="C439" s="251" t="s">
        <v>593</v>
      </c>
      <c r="D439" s="204"/>
      <c r="E439" s="204"/>
      <c r="F439" s="205"/>
      <c r="G439" s="205"/>
      <c r="H439" s="205"/>
      <c r="I439" s="206"/>
    </row>
    <row r="440" spans="1:9" s="71" customFormat="1" ht="16.45" customHeight="1">
      <c r="A440" s="72"/>
      <c r="B440" s="93"/>
      <c r="C440" s="76" t="s">
        <v>304</v>
      </c>
      <c r="D440" s="207"/>
      <c r="E440" s="207"/>
      <c r="F440" s="208"/>
      <c r="G440" s="208"/>
      <c r="H440" s="208"/>
      <c r="I440" s="209"/>
    </row>
    <row r="441" spans="1:9" s="71" customFormat="1" ht="16.45" customHeight="1">
      <c r="A441" s="72"/>
      <c r="B441" s="77"/>
      <c r="C441" s="115" t="s">
        <v>3</v>
      </c>
      <c r="D441" s="210">
        <v>3</v>
      </c>
      <c r="E441" s="210" t="s">
        <v>4</v>
      </c>
      <c r="F441" s="104"/>
      <c r="G441" s="104"/>
      <c r="H441" s="75">
        <f>ROUND(D441*F441, 0)</f>
        <v>0</v>
      </c>
      <c r="I441" s="75">
        <f>ROUND(D441*G441, 0)</f>
        <v>0</v>
      </c>
    </row>
    <row r="442" spans="1:9" s="71" customFormat="1" ht="15.05" customHeight="1">
      <c r="A442" s="72"/>
      <c r="B442" s="103" t="s">
        <v>731</v>
      </c>
      <c r="C442" s="105" t="s">
        <v>641</v>
      </c>
      <c r="D442" s="201"/>
      <c r="E442" s="201"/>
      <c r="F442" s="202"/>
      <c r="G442" s="202"/>
      <c r="H442" s="202"/>
      <c r="I442" s="203"/>
    </row>
    <row r="443" spans="1:9" s="71" customFormat="1" ht="16.45" customHeight="1">
      <c r="A443" s="72"/>
      <c r="B443" s="86"/>
      <c r="C443" s="87" t="s">
        <v>642</v>
      </c>
      <c r="D443" s="204"/>
      <c r="E443" s="204"/>
      <c r="F443" s="205"/>
      <c r="G443" s="205"/>
      <c r="H443" s="205"/>
      <c r="I443" s="206"/>
    </row>
    <row r="444" spans="1:9" s="71" customFormat="1" ht="16.45" customHeight="1">
      <c r="A444" s="72"/>
      <c r="B444" s="86"/>
      <c r="C444" s="87" t="s">
        <v>643</v>
      </c>
      <c r="D444" s="204"/>
      <c r="E444" s="204"/>
      <c r="F444" s="205"/>
      <c r="G444" s="205"/>
      <c r="H444" s="205"/>
      <c r="I444" s="206"/>
    </row>
    <row r="445" spans="1:9" s="71" customFormat="1" ht="16.45" customHeight="1">
      <c r="A445" s="72"/>
      <c r="B445" s="86"/>
      <c r="C445" s="251" t="s">
        <v>601</v>
      </c>
      <c r="D445" s="204"/>
      <c r="E445" s="204"/>
      <c r="F445" s="205"/>
      <c r="G445" s="205"/>
      <c r="H445" s="205"/>
      <c r="I445" s="206"/>
    </row>
    <row r="446" spans="1:9" s="71" customFormat="1" ht="16.45" customHeight="1">
      <c r="A446" s="72"/>
      <c r="B446" s="93"/>
      <c r="C446" s="76" t="s">
        <v>305</v>
      </c>
      <c r="D446" s="207"/>
      <c r="E446" s="207"/>
      <c r="F446" s="208"/>
      <c r="G446" s="208"/>
      <c r="H446" s="208"/>
      <c r="I446" s="209"/>
    </row>
    <row r="447" spans="1:9" s="71" customFormat="1" ht="16.45" customHeight="1">
      <c r="A447" s="72"/>
      <c r="B447" s="77"/>
      <c r="C447" s="115" t="s">
        <v>3</v>
      </c>
      <c r="D447" s="210">
        <v>3</v>
      </c>
      <c r="E447" s="210" t="s">
        <v>4</v>
      </c>
      <c r="F447" s="104"/>
      <c r="G447" s="104"/>
      <c r="H447" s="75">
        <f>ROUND(D447*F447, 0)</f>
        <v>0</v>
      </c>
      <c r="I447" s="75">
        <f>ROUND(D447*G447, 0)</f>
        <v>0</v>
      </c>
    </row>
    <row r="448" spans="1:9" s="94" customFormat="1" ht="18" customHeight="1">
      <c r="B448" s="245"/>
      <c r="C448" s="246" t="s">
        <v>24</v>
      </c>
      <c r="D448" s="247"/>
      <c r="E448" s="246"/>
      <c r="F448" s="248"/>
      <c r="G448" s="249"/>
      <c r="H448" s="250">
        <f>SUM(H429:H447)</f>
        <v>0</v>
      </c>
      <c r="I448" s="250">
        <f>SUM(I429:I447)</f>
        <v>0</v>
      </c>
    </row>
    <row r="489" spans="1:9" s="71" customFormat="1" ht="15.05" customHeight="1">
      <c r="A489" s="72"/>
      <c r="B489" s="103">
        <v>1</v>
      </c>
      <c r="C489" s="197" t="s">
        <v>200</v>
      </c>
      <c r="D489" s="201"/>
      <c r="E489" s="201"/>
      <c r="F489" s="202"/>
      <c r="G489" s="202"/>
      <c r="H489" s="202"/>
      <c r="I489" s="203"/>
    </row>
    <row r="490" spans="1:9" s="71" customFormat="1" ht="54" customHeight="1">
      <c r="A490" s="72"/>
      <c r="B490" s="86"/>
      <c r="C490" s="198" t="s">
        <v>195</v>
      </c>
      <c r="D490" s="204"/>
      <c r="E490" s="204"/>
      <c r="F490" s="205"/>
      <c r="G490" s="205"/>
      <c r="H490" s="205"/>
      <c r="I490" s="206"/>
    </row>
    <row r="491" spans="1:9" s="71" customFormat="1" ht="16.45" customHeight="1">
      <c r="A491" s="72"/>
      <c r="B491" s="93"/>
      <c r="C491" s="199" t="s">
        <v>201</v>
      </c>
      <c r="D491" s="207"/>
      <c r="E491" s="207"/>
      <c r="F491" s="208"/>
      <c r="G491" s="208"/>
      <c r="H491" s="208"/>
      <c r="I491" s="209"/>
    </row>
    <row r="492" spans="1:9" s="71" customFormat="1" ht="16.45" customHeight="1">
      <c r="A492" s="72"/>
      <c r="B492" s="77"/>
      <c r="C492" s="200" t="s">
        <v>3</v>
      </c>
      <c r="D492" s="210">
        <v>3</v>
      </c>
      <c r="E492" s="210" t="s">
        <v>4</v>
      </c>
      <c r="F492" s="104"/>
      <c r="G492" s="104">
        <f>F492*0.22</f>
        <v>0</v>
      </c>
      <c r="H492" s="75">
        <f>ROUND(D492*F492, 0)</f>
        <v>0</v>
      </c>
      <c r="I492" s="75">
        <f>ROUND(D492*G492, 0)</f>
        <v>0</v>
      </c>
    </row>
    <row r="493" spans="1:9" s="71" customFormat="1" ht="15.05" customHeight="1">
      <c r="A493" s="72"/>
      <c r="B493" s="103">
        <v>1</v>
      </c>
      <c r="C493" s="197" t="s">
        <v>202</v>
      </c>
      <c r="D493" s="201"/>
      <c r="E493" s="201"/>
      <c r="F493" s="202"/>
      <c r="G493" s="202"/>
      <c r="H493" s="202"/>
      <c r="I493" s="203"/>
    </row>
    <row r="494" spans="1:9" s="71" customFormat="1" ht="54" customHeight="1">
      <c r="A494" s="72"/>
      <c r="B494" s="86"/>
      <c r="C494" s="198" t="s">
        <v>195</v>
      </c>
      <c r="D494" s="204"/>
      <c r="E494" s="204"/>
      <c r="F494" s="205"/>
      <c r="G494" s="205"/>
      <c r="H494" s="205"/>
      <c r="I494" s="206"/>
    </row>
    <row r="495" spans="1:9" s="71" customFormat="1" ht="16.45" customHeight="1">
      <c r="A495" s="72"/>
      <c r="B495" s="93"/>
      <c r="C495" s="199" t="s">
        <v>203</v>
      </c>
      <c r="D495" s="207"/>
      <c r="E495" s="207"/>
      <c r="F495" s="208"/>
      <c r="G495" s="208"/>
      <c r="H495" s="208"/>
      <c r="I495" s="209"/>
    </row>
    <row r="496" spans="1:9" s="71" customFormat="1" ht="16.45" customHeight="1">
      <c r="A496" s="72"/>
      <c r="B496" s="77"/>
      <c r="C496" s="200" t="s">
        <v>3</v>
      </c>
      <c r="D496" s="210">
        <v>1</v>
      </c>
      <c r="E496" s="210" t="s">
        <v>4</v>
      </c>
      <c r="F496" s="104"/>
      <c r="G496" s="104">
        <f>F496*0.22</f>
        <v>0</v>
      </c>
      <c r="H496" s="75">
        <f>ROUND(D496*F496, 0)</f>
        <v>0</v>
      </c>
      <c r="I496" s="75">
        <f>ROUND(D496*G496, 0)</f>
        <v>0</v>
      </c>
    </row>
    <row r="497" spans="1:9" s="71" customFormat="1" ht="15.05" customHeight="1">
      <c r="A497" s="72"/>
      <c r="B497" s="103">
        <v>1</v>
      </c>
      <c r="C497" s="197" t="s">
        <v>204</v>
      </c>
      <c r="D497" s="201"/>
      <c r="E497" s="201"/>
      <c r="F497" s="202"/>
      <c r="G497" s="202"/>
      <c r="H497" s="202"/>
      <c r="I497" s="203"/>
    </row>
    <row r="498" spans="1:9" s="71" customFormat="1" ht="54" customHeight="1">
      <c r="A498" s="72"/>
      <c r="B498" s="86"/>
      <c r="C498" s="198" t="s">
        <v>195</v>
      </c>
      <c r="D498" s="204"/>
      <c r="E498" s="204"/>
      <c r="F498" s="205"/>
      <c r="G498" s="205"/>
      <c r="H498" s="205"/>
      <c r="I498" s="206"/>
    </row>
    <row r="499" spans="1:9" s="71" customFormat="1" ht="16.45" customHeight="1">
      <c r="A499" s="72"/>
      <c r="B499" s="93"/>
      <c r="C499" s="199" t="s">
        <v>205</v>
      </c>
      <c r="D499" s="207"/>
      <c r="E499" s="207"/>
      <c r="F499" s="208"/>
      <c r="G499" s="208"/>
      <c r="H499" s="208"/>
      <c r="I499" s="209"/>
    </row>
    <row r="500" spans="1:9" s="71" customFormat="1" ht="16.45" customHeight="1">
      <c r="A500" s="72"/>
      <c r="B500" s="77"/>
      <c r="C500" s="200" t="s">
        <v>3</v>
      </c>
      <c r="D500" s="210">
        <v>1</v>
      </c>
      <c r="E500" s="210" t="s">
        <v>4</v>
      </c>
      <c r="F500" s="104"/>
      <c r="G500" s="104">
        <f>F500*0.22</f>
        <v>0</v>
      </c>
      <c r="H500" s="75">
        <f>ROUND(D500*F500, 0)</f>
        <v>0</v>
      </c>
      <c r="I500" s="75">
        <f>ROUND(D500*G500, 0)</f>
        <v>0</v>
      </c>
    </row>
    <row r="501" spans="1:9" s="71" customFormat="1" ht="15.05" customHeight="1">
      <c r="A501" s="72"/>
      <c r="B501" s="103">
        <v>1</v>
      </c>
      <c r="C501" s="197" t="s">
        <v>206</v>
      </c>
      <c r="D501" s="201"/>
      <c r="E501" s="201"/>
      <c r="F501" s="202"/>
      <c r="G501" s="202"/>
      <c r="H501" s="202"/>
      <c r="I501" s="203"/>
    </row>
    <row r="502" spans="1:9" s="71" customFormat="1" ht="54" customHeight="1">
      <c r="A502" s="72"/>
      <c r="B502" s="86"/>
      <c r="C502" s="198" t="s">
        <v>195</v>
      </c>
      <c r="D502" s="204"/>
      <c r="E502" s="204"/>
      <c r="F502" s="205"/>
      <c r="G502" s="205"/>
      <c r="H502" s="205"/>
      <c r="I502" s="206"/>
    </row>
    <row r="503" spans="1:9" s="71" customFormat="1" ht="16.45" customHeight="1">
      <c r="A503" s="72"/>
      <c r="B503" s="93"/>
      <c r="C503" s="199" t="s">
        <v>207</v>
      </c>
      <c r="D503" s="207"/>
      <c r="E503" s="207"/>
      <c r="F503" s="208"/>
      <c r="G503" s="208"/>
      <c r="H503" s="208"/>
      <c r="I503" s="209"/>
    </row>
    <row r="504" spans="1:9" s="71" customFormat="1" ht="16.45" customHeight="1">
      <c r="A504" s="72"/>
      <c r="B504" s="77"/>
      <c r="C504" s="200" t="s">
        <v>3</v>
      </c>
      <c r="D504" s="210">
        <v>2</v>
      </c>
      <c r="E504" s="210" t="s">
        <v>4</v>
      </c>
      <c r="F504" s="104"/>
      <c r="G504" s="104">
        <f>F504*0.22</f>
        <v>0</v>
      </c>
      <c r="H504" s="75">
        <f>ROUND(D504*F504, 0)</f>
        <v>0</v>
      </c>
      <c r="I504" s="75">
        <f>ROUND(D504*G504, 0)</f>
        <v>0</v>
      </c>
    </row>
    <row r="505" spans="1:9" s="71" customFormat="1" ht="15.05" customHeight="1">
      <c r="A505" s="72"/>
      <c r="B505" s="103">
        <v>1</v>
      </c>
      <c r="C505" s="197" t="s">
        <v>212</v>
      </c>
      <c r="D505" s="201"/>
      <c r="E505" s="201"/>
      <c r="F505" s="202"/>
      <c r="G505" s="202"/>
      <c r="H505" s="202"/>
      <c r="I505" s="203"/>
    </row>
    <row r="506" spans="1:9" s="71" customFormat="1" ht="54" customHeight="1">
      <c r="A506" s="72"/>
      <c r="B506" s="86"/>
      <c r="C506" s="198" t="s">
        <v>195</v>
      </c>
      <c r="D506" s="204"/>
      <c r="E506" s="204"/>
      <c r="F506" s="205"/>
      <c r="G506" s="205"/>
      <c r="H506" s="205"/>
      <c r="I506" s="206"/>
    </row>
    <row r="507" spans="1:9" s="71" customFormat="1" ht="16.45" customHeight="1">
      <c r="A507" s="72"/>
      <c r="B507" s="93"/>
      <c r="C507" s="199" t="s">
        <v>211</v>
      </c>
      <c r="D507" s="207"/>
      <c r="E507" s="207"/>
      <c r="F507" s="208"/>
      <c r="G507" s="208"/>
      <c r="H507" s="208"/>
      <c r="I507" s="209"/>
    </row>
    <row r="508" spans="1:9" s="71" customFormat="1" ht="16.45" customHeight="1">
      <c r="A508" s="72"/>
      <c r="B508" s="77"/>
      <c r="C508" s="200" t="s">
        <v>3</v>
      </c>
      <c r="D508" s="210">
        <v>14</v>
      </c>
      <c r="E508" s="210" t="s">
        <v>4</v>
      </c>
      <c r="F508" s="104"/>
      <c r="G508" s="104">
        <f>F508*0.22</f>
        <v>0</v>
      </c>
      <c r="H508" s="75">
        <f>ROUND(D508*F508, 0)</f>
        <v>0</v>
      </c>
      <c r="I508" s="75">
        <f>ROUND(D508*G508, 0)</f>
        <v>0</v>
      </c>
    </row>
    <row r="509" spans="1:9" s="71" customFormat="1" ht="15.05" customHeight="1">
      <c r="A509" s="72"/>
      <c r="B509" s="103">
        <v>1</v>
      </c>
      <c r="C509" s="197" t="s">
        <v>214</v>
      </c>
      <c r="D509" s="201"/>
      <c r="E509" s="201"/>
      <c r="F509" s="202"/>
      <c r="G509" s="202"/>
      <c r="H509" s="202"/>
      <c r="I509" s="203"/>
    </row>
    <row r="510" spans="1:9" s="71" customFormat="1" ht="54" customHeight="1">
      <c r="A510" s="72"/>
      <c r="B510" s="86"/>
      <c r="C510" s="198" t="s">
        <v>195</v>
      </c>
      <c r="D510" s="204"/>
      <c r="E510" s="204"/>
      <c r="F510" s="205"/>
      <c r="G510" s="205"/>
      <c r="H510" s="205"/>
      <c r="I510" s="206"/>
    </row>
    <row r="511" spans="1:9" s="71" customFormat="1" ht="16.45" customHeight="1">
      <c r="A511" s="72"/>
      <c r="B511" s="93"/>
      <c r="C511" s="199" t="s">
        <v>213</v>
      </c>
      <c r="D511" s="207"/>
      <c r="E511" s="207"/>
      <c r="F511" s="208"/>
      <c r="G511" s="208"/>
      <c r="H511" s="208"/>
      <c r="I511" s="209"/>
    </row>
    <row r="512" spans="1:9" s="71" customFormat="1" ht="16.45" customHeight="1">
      <c r="A512" s="72"/>
      <c r="B512" s="77"/>
      <c r="C512" s="200" t="s">
        <v>3</v>
      </c>
      <c r="D512" s="210">
        <v>38</v>
      </c>
      <c r="E512" s="210" t="s">
        <v>4</v>
      </c>
      <c r="F512" s="104"/>
      <c r="G512" s="104">
        <f>F512*0.22</f>
        <v>0</v>
      </c>
      <c r="H512" s="75">
        <f>ROUND(D512*F512, 0)</f>
        <v>0</v>
      </c>
      <c r="I512" s="75">
        <f>ROUND(D512*G512, 0)</f>
        <v>0</v>
      </c>
    </row>
    <row r="513" spans="1:9" s="71" customFormat="1" ht="15.05" customHeight="1">
      <c r="A513" s="72"/>
      <c r="B513" s="103">
        <v>1</v>
      </c>
      <c r="C513" s="197" t="s">
        <v>228</v>
      </c>
      <c r="D513" s="201"/>
      <c r="E513" s="201"/>
      <c r="F513" s="202"/>
      <c r="G513" s="202"/>
      <c r="H513" s="202"/>
      <c r="I513" s="203"/>
    </row>
    <row r="514" spans="1:9" s="71" customFormat="1" ht="54" customHeight="1">
      <c r="A514" s="72"/>
      <c r="B514" s="86"/>
      <c r="C514" s="198" t="s">
        <v>195</v>
      </c>
      <c r="D514" s="204"/>
      <c r="E514" s="204"/>
      <c r="F514" s="205"/>
      <c r="G514" s="205"/>
      <c r="H514" s="205"/>
      <c r="I514" s="206"/>
    </row>
    <row r="515" spans="1:9" s="71" customFormat="1" ht="16.45" customHeight="1">
      <c r="A515" s="72"/>
      <c r="B515" s="93"/>
      <c r="C515" s="199" t="s">
        <v>229</v>
      </c>
      <c r="D515" s="207"/>
      <c r="E515" s="207"/>
      <c r="F515" s="208"/>
      <c r="G515" s="208"/>
      <c r="H515" s="208"/>
      <c r="I515" s="209"/>
    </row>
    <row r="516" spans="1:9" s="71" customFormat="1" ht="16.45" customHeight="1">
      <c r="A516" s="72"/>
      <c r="B516" s="77"/>
      <c r="C516" s="200" t="s">
        <v>3</v>
      </c>
      <c r="D516" s="210">
        <v>1</v>
      </c>
      <c r="E516" s="210" t="s">
        <v>4</v>
      </c>
      <c r="F516" s="104"/>
      <c r="G516" s="104">
        <f>F516*0.22</f>
        <v>0</v>
      </c>
      <c r="H516" s="75">
        <f>ROUND(D516*F516, 0)</f>
        <v>0</v>
      </c>
      <c r="I516" s="75">
        <f>ROUND(D516*G516, 0)</f>
        <v>0</v>
      </c>
    </row>
    <row r="517" spans="1:9" s="71" customFormat="1" ht="15.05" customHeight="1">
      <c r="A517" s="72"/>
      <c r="B517" s="103">
        <v>1</v>
      </c>
      <c r="C517" s="197" t="s">
        <v>230</v>
      </c>
      <c r="D517" s="201"/>
      <c r="E517" s="201"/>
      <c r="F517" s="202"/>
      <c r="G517" s="202"/>
      <c r="H517" s="202"/>
      <c r="I517" s="203"/>
    </row>
    <row r="518" spans="1:9" s="71" customFormat="1" ht="54" customHeight="1">
      <c r="A518" s="72"/>
      <c r="B518" s="86"/>
      <c r="C518" s="198" t="s">
        <v>195</v>
      </c>
      <c r="D518" s="204"/>
      <c r="E518" s="204"/>
      <c r="F518" s="205"/>
      <c r="G518" s="205"/>
      <c r="H518" s="205"/>
      <c r="I518" s="206"/>
    </row>
    <row r="519" spans="1:9" s="71" customFormat="1" ht="16.45" customHeight="1">
      <c r="A519" s="72"/>
      <c r="B519" s="93"/>
      <c r="C519" s="199" t="s">
        <v>231</v>
      </c>
      <c r="D519" s="207"/>
      <c r="E519" s="207"/>
      <c r="F519" s="208"/>
      <c r="G519" s="208"/>
      <c r="H519" s="208"/>
      <c r="I519" s="209"/>
    </row>
    <row r="520" spans="1:9" s="71" customFormat="1" ht="16.45" customHeight="1">
      <c r="A520" s="72"/>
      <c r="B520" s="77"/>
      <c r="C520" s="200" t="s">
        <v>3</v>
      </c>
      <c r="D520" s="210">
        <v>1</v>
      </c>
      <c r="E520" s="210" t="s">
        <v>4</v>
      </c>
      <c r="F520" s="104"/>
      <c r="G520" s="104">
        <f>F520*0.22</f>
        <v>0</v>
      </c>
      <c r="H520" s="75">
        <f>ROUND(D520*F520, 0)</f>
        <v>0</v>
      </c>
      <c r="I520" s="75">
        <f>ROUND(D520*G520, 0)</f>
        <v>0</v>
      </c>
    </row>
    <row r="521" spans="1:9" s="71" customFormat="1" ht="15.05" customHeight="1">
      <c r="A521" s="72"/>
      <c r="B521" s="103">
        <v>1</v>
      </c>
      <c r="C521" s="197" t="s">
        <v>232</v>
      </c>
      <c r="D521" s="201"/>
      <c r="E521" s="201"/>
      <c r="F521" s="202"/>
      <c r="G521" s="202"/>
      <c r="H521" s="202"/>
      <c r="I521" s="203"/>
    </row>
    <row r="522" spans="1:9" s="71" customFormat="1" ht="54" customHeight="1">
      <c r="A522" s="72"/>
      <c r="B522" s="86"/>
      <c r="C522" s="198" t="s">
        <v>195</v>
      </c>
      <c r="D522" s="204"/>
      <c r="E522" s="204"/>
      <c r="F522" s="205"/>
      <c r="G522" s="205"/>
      <c r="H522" s="205"/>
      <c r="I522" s="206"/>
    </row>
    <row r="523" spans="1:9" s="71" customFormat="1" ht="16.45" customHeight="1">
      <c r="A523" s="72"/>
      <c r="B523" s="93"/>
      <c r="C523" s="199" t="s">
        <v>233</v>
      </c>
      <c r="D523" s="207"/>
      <c r="E523" s="207"/>
      <c r="F523" s="208"/>
      <c r="G523" s="208"/>
      <c r="H523" s="208"/>
      <c r="I523" s="209"/>
    </row>
    <row r="524" spans="1:9" s="71" customFormat="1" ht="16.45" customHeight="1">
      <c r="A524" s="72"/>
      <c r="B524" s="77"/>
      <c r="C524" s="200" t="s">
        <v>3</v>
      </c>
      <c r="D524" s="210">
        <v>1</v>
      </c>
      <c r="E524" s="210" t="s">
        <v>4</v>
      </c>
      <c r="F524" s="104"/>
      <c r="G524" s="104">
        <f>F524*0.22</f>
        <v>0</v>
      </c>
      <c r="H524" s="75">
        <f>ROUND(D524*F524, 0)</f>
        <v>0</v>
      </c>
      <c r="I524" s="75">
        <f>ROUND(D524*G524, 0)</f>
        <v>0</v>
      </c>
    </row>
    <row r="525" spans="1:9" s="71" customFormat="1" ht="15.05" customHeight="1">
      <c r="A525" s="72"/>
      <c r="B525" s="103">
        <v>1</v>
      </c>
      <c r="C525" s="197" t="s">
        <v>234</v>
      </c>
      <c r="D525" s="201"/>
      <c r="E525" s="201"/>
      <c r="F525" s="202"/>
      <c r="G525" s="202"/>
      <c r="H525" s="202"/>
      <c r="I525" s="203"/>
    </row>
    <row r="526" spans="1:9" s="71" customFormat="1" ht="54" customHeight="1">
      <c r="A526" s="72"/>
      <c r="B526" s="86"/>
      <c r="C526" s="198" t="s">
        <v>195</v>
      </c>
      <c r="D526" s="204"/>
      <c r="E526" s="204"/>
      <c r="F526" s="205"/>
      <c r="G526" s="205"/>
      <c r="H526" s="205"/>
      <c r="I526" s="206"/>
    </row>
    <row r="527" spans="1:9" s="71" customFormat="1" ht="16.45" customHeight="1">
      <c r="A527" s="72"/>
      <c r="B527" s="93"/>
      <c r="C527" s="199" t="s">
        <v>235</v>
      </c>
      <c r="D527" s="207"/>
      <c r="E527" s="207"/>
      <c r="F527" s="208"/>
      <c r="G527" s="208"/>
      <c r="H527" s="208"/>
      <c r="I527" s="209"/>
    </row>
    <row r="528" spans="1:9" s="71" customFormat="1" ht="16.45" customHeight="1">
      <c r="A528" s="72"/>
      <c r="B528" s="77"/>
      <c r="C528" s="200" t="s">
        <v>3</v>
      </c>
      <c r="D528" s="210">
        <v>1</v>
      </c>
      <c r="E528" s="210" t="s">
        <v>4</v>
      </c>
      <c r="F528" s="104"/>
      <c r="G528" s="104">
        <f>F528*0.22</f>
        <v>0</v>
      </c>
      <c r="H528" s="75">
        <f>ROUND(D528*F528, 0)</f>
        <v>0</v>
      </c>
      <c r="I528" s="75">
        <f>ROUND(D528*G528, 0)</f>
        <v>0</v>
      </c>
    </row>
    <row r="529" spans="1:9" s="71" customFormat="1" ht="15.05" customHeight="1">
      <c r="A529" s="72"/>
      <c r="B529" s="103">
        <v>1</v>
      </c>
      <c r="C529" s="197" t="s">
        <v>236</v>
      </c>
      <c r="D529" s="201"/>
      <c r="E529" s="201"/>
      <c r="F529" s="202"/>
      <c r="G529" s="202"/>
      <c r="H529" s="202"/>
      <c r="I529" s="203"/>
    </row>
    <row r="530" spans="1:9" s="71" customFormat="1" ht="54" customHeight="1">
      <c r="A530" s="72"/>
      <c r="B530" s="86"/>
      <c r="C530" s="198" t="s">
        <v>195</v>
      </c>
      <c r="D530" s="204"/>
      <c r="E530" s="204"/>
      <c r="F530" s="205"/>
      <c r="G530" s="205"/>
      <c r="H530" s="205"/>
      <c r="I530" s="206"/>
    </row>
    <row r="531" spans="1:9" s="71" customFormat="1" ht="16.45" customHeight="1">
      <c r="A531" s="72"/>
      <c r="B531" s="93"/>
      <c r="C531" s="199" t="s">
        <v>237</v>
      </c>
      <c r="D531" s="207"/>
      <c r="E531" s="207"/>
      <c r="F531" s="208"/>
      <c r="G531" s="208"/>
      <c r="H531" s="208"/>
      <c r="I531" s="209"/>
    </row>
    <row r="532" spans="1:9" s="71" customFormat="1" ht="16.45" customHeight="1">
      <c r="A532" s="72"/>
      <c r="B532" s="77"/>
      <c r="C532" s="200" t="s">
        <v>3</v>
      </c>
      <c r="D532" s="210">
        <v>1</v>
      </c>
      <c r="E532" s="210" t="s">
        <v>4</v>
      </c>
      <c r="F532" s="104"/>
      <c r="G532" s="104">
        <f>F532*0.22</f>
        <v>0</v>
      </c>
      <c r="H532" s="75">
        <f>ROUND(D532*F532, 0)</f>
        <v>0</v>
      </c>
      <c r="I532" s="75">
        <f>ROUND(D532*G532, 0)</f>
        <v>0</v>
      </c>
    </row>
    <row r="533" spans="1:9" s="71" customFormat="1" ht="15.05" customHeight="1">
      <c r="A533" s="72"/>
      <c r="B533" s="103">
        <v>1</v>
      </c>
      <c r="C533" s="197" t="s">
        <v>236</v>
      </c>
      <c r="D533" s="201"/>
      <c r="E533" s="201"/>
      <c r="F533" s="202"/>
      <c r="G533" s="202"/>
      <c r="H533" s="202"/>
      <c r="I533" s="203"/>
    </row>
    <row r="534" spans="1:9" s="71" customFormat="1" ht="54" customHeight="1">
      <c r="A534" s="72"/>
      <c r="B534" s="86"/>
      <c r="C534" s="198" t="s">
        <v>195</v>
      </c>
      <c r="D534" s="204"/>
      <c r="E534" s="204"/>
      <c r="F534" s="205"/>
      <c r="G534" s="205"/>
      <c r="H534" s="205"/>
      <c r="I534" s="206"/>
    </row>
    <row r="535" spans="1:9" s="71" customFormat="1" ht="16.45" customHeight="1">
      <c r="A535" s="72"/>
      <c r="B535" s="93"/>
      <c r="C535" s="199" t="s">
        <v>238</v>
      </c>
      <c r="D535" s="207"/>
      <c r="E535" s="207"/>
      <c r="F535" s="208"/>
      <c r="G535" s="208"/>
      <c r="H535" s="208"/>
      <c r="I535" s="209"/>
    </row>
    <row r="536" spans="1:9" s="71" customFormat="1" ht="16.45" customHeight="1">
      <c r="A536" s="72"/>
      <c r="B536" s="77"/>
      <c r="C536" s="200" t="s">
        <v>3</v>
      </c>
      <c r="D536" s="210">
        <v>1</v>
      </c>
      <c r="E536" s="210" t="s">
        <v>4</v>
      </c>
      <c r="F536" s="104"/>
      <c r="G536" s="104">
        <f>F536*0.22</f>
        <v>0</v>
      </c>
      <c r="H536" s="75">
        <f>ROUND(D536*F536, 0)</f>
        <v>0</v>
      </c>
      <c r="I536" s="75">
        <f>ROUND(D536*G536, 0)</f>
        <v>0</v>
      </c>
    </row>
    <row r="537" spans="1:9" s="71" customFormat="1" ht="15.05" customHeight="1">
      <c r="A537" s="72"/>
      <c r="B537" s="103">
        <v>1</v>
      </c>
      <c r="C537" s="197" t="s">
        <v>196</v>
      </c>
      <c r="D537" s="201"/>
      <c r="E537" s="201"/>
      <c r="F537" s="202"/>
      <c r="G537" s="202"/>
      <c r="H537" s="202"/>
      <c r="I537" s="203"/>
    </row>
    <row r="538" spans="1:9" s="71" customFormat="1" ht="54" customHeight="1">
      <c r="A538" s="72"/>
      <c r="B538" s="86"/>
      <c r="C538" s="198" t="s">
        <v>195</v>
      </c>
      <c r="D538" s="204"/>
      <c r="E538" s="204"/>
      <c r="F538" s="205"/>
      <c r="G538" s="205"/>
      <c r="H538" s="205"/>
      <c r="I538" s="206"/>
    </row>
    <row r="539" spans="1:9" s="71" customFormat="1" ht="16.45" customHeight="1">
      <c r="A539" s="72"/>
      <c r="B539" s="93"/>
      <c r="C539" s="199" t="s">
        <v>239</v>
      </c>
      <c r="D539" s="207"/>
      <c r="E539" s="207"/>
      <c r="F539" s="208"/>
      <c r="G539" s="208"/>
      <c r="H539" s="208"/>
      <c r="I539" s="209"/>
    </row>
    <row r="540" spans="1:9" s="71" customFormat="1" ht="16.45" customHeight="1">
      <c r="A540" s="72"/>
      <c r="B540" s="77"/>
      <c r="C540" s="200" t="s">
        <v>3</v>
      </c>
      <c r="D540" s="210">
        <v>1</v>
      </c>
      <c r="E540" s="210" t="s">
        <v>4</v>
      </c>
      <c r="F540" s="104"/>
      <c r="G540" s="104">
        <f>F540*0.22</f>
        <v>0</v>
      </c>
      <c r="H540" s="75">
        <f>ROUND(D540*F540, 0)</f>
        <v>0</v>
      </c>
      <c r="I540" s="75">
        <f>ROUND(D540*G540, 0)</f>
        <v>0</v>
      </c>
    </row>
    <row r="541" spans="1:9" s="71" customFormat="1" ht="15.05" customHeight="1">
      <c r="A541" s="72"/>
      <c r="B541" s="103">
        <v>1</v>
      </c>
      <c r="C541" s="197" t="s">
        <v>240</v>
      </c>
      <c r="D541" s="201"/>
      <c r="E541" s="201"/>
      <c r="F541" s="202"/>
      <c r="G541" s="202"/>
      <c r="H541" s="202"/>
      <c r="I541" s="203"/>
    </row>
    <row r="542" spans="1:9" s="71" customFormat="1" ht="54" customHeight="1">
      <c r="A542" s="72"/>
      <c r="B542" s="86"/>
      <c r="C542" s="198" t="s">
        <v>195</v>
      </c>
      <c r="D542" s="204"/>
      <c r="E542" s="204"/>
      <c r="F542" s="205"/>
      <c r="G542" s="205"/>
      <c r="H542" s="205"/>
      <c r="I542" s="206"/>
    </row>
    <row r="543" spans="1:9" s="71" customFormat="1" ht="16.45" customHeight="1">
      <c r="A543" s="72"/>
      <c r="B543" s="93"/>
      <c r="C543" s="199" t="s">
        <v>241</v>
      </c>
      <c r="D543" s="207"/>
      <c r="E543" s="207"/>
      <c r="F543" s="208"/>
      <c r="G543" s="208"/>
      <c r="H543" s="208"/>
      <c r="I543" s="209"/>
    </row>
    <row r="544" spans="1:9" s="71" customFormat="1" ht="16.45" customHeight="1">
      <c r="A544" s="72"/>
      <c r="B544" s="77"/>
      <c r="C544" s="200" t="s">
        <v>3</v>
      </c>
      <c r="D544" s="210">
        <v>1</v>
      </c>
      <c r="E544" s="210" t="s">
        <v>4</v>
      </c>
      <c r="F544" s="104"/>
      <c r="G544" s="104">
        <f>F544*0.22</f>
        <v>0</v>
      </c>
      <c r="H544" s="75">
        <f>ROUND(D544*F544, 0)</f>
        <v>0</v>
      </c>
      <c r="I544" s="75">
        <f>ROUND(D544*G544, 0)</f>
        <v>0</v>
      </c>
    </row>
    <row r="545" spans="1:9" s="71" customFormat="1" ht="15.05" customHeight="1">
      <c r="A545" s="72"/>
      <c r="B545" s="103">
        <v>1</v>
      </c>
      <c r="C545" s="197" t="s">
        <v>242</v>
      </c>
      <c r="D545" s="201"/>
      <c r="E545" s="201"/>
      <c r="F545" s="202"/>
      <c r="G545" s="202"/>
      <c r="H545" s="202"/>
      <c r="I545" s="203"/>
    </row>
    <row r="546" spans="1:9" s="71" customFormat="1" ht="54" customHeight="1">
      <c r="A546" s="72"/>
      <c r="B546" s="86"/>
      <c r="C546" s="198" t="s">
        <v>195</v>
      </c>
      <c r="D546" s="204"/>
      <c r="E546" s="204"/>
      <c r="F546" s="205"/>
      <c r="G546" s="205"/>
      <c r="H546" s="205"/>
      <c r="I546" s="206"/>
    </row>
    <row r="547" spans="1:9" s="71" customFormat="1" ht="16.45" customHeight="1">
      <c r="A547" s="72"/>
      <c r="B547" s="93"/>
      <c r="C547" s="199" t="s">
        <v>243</v>
      </c>
      <c r="D547" s="207"/>
      <c r="E547" s="207"/>
      <c r="F547" s="208"/>
      <c r="G547" s="208"/>
      <c r="H547" s="208"/>
      <c r="I547" s="209"/>
    </row>
    <row r="548" spans="1:9" s="71" customFormat="1" ht="16.45" customHeight="1">
      <c r="A548" s="72"/>
      <c r="B548" s="77"/>
      <c r="C548" s="200" t="s">
        <v>3</v>
      </c>
      <c r="D548" s="210">
        <v>1</v>
      </c>
      <c r="E548" s="210" t="s">
        <v>4</v>
      </c>
      <c r="F548" s="104"/>
      <c r="G548" s="104">
        <f>F548*0.22</f>
        <v>0</v>
      </c>
      <c r="H548" s="75">
        <f>ROUND(D548*F548, 0)</f>
        <v>0</v>
      </c>
      <c r="I548" s="75">
        <f>ROUND(D548*G548, 0)</f>
        <v>0</v>
      </c>
    </row>
    <row r="549" spans="1:9" s="71" customFormat="1" ht="15.05" customHeight="1">
      <c r="A549" s="72"/>
      <c r="B549" s="103">
        <v>1</v>
      </c>
      <c r="C549" s="197" t="s">
        <v>244</v>
      </c>
      <c r="D549" s="201"/>
      <c r="E549" s="201"/>
      <c r="F549" s="202"/>
      <c r="G549" s="202"/>
      <c r="H549" s="202"/>
      <c r="I549" s="203"/>
    </row>
    <row r="550" spans="1:9" s="71" customFormat="1" ht="54" customHeight="1">
      <c r="A550" s="72"/>
      <c r="B550" s="86"/>
      <c r="C550" s="198" t="s">
        <v>195</v>
      </c>
      <c r="D550" s="204"/>
      <c r="E550" s="204"/>
      <c r="F550" s="205"/>
      <c r="G550" s="205"/>
      <c r="H550" s="205"/>
      <c r="I550" s="206"/>
    </row>
    <row r="551" spans="1:9" s="71" customFormat="1" ht="16.45" customHeight="1">
      <c r="A551" s="72"/>
      <c r="B551" s="93"/>
      <c r="C551" s="199" t="s">
        <v>245</v>
      </c>
      <c r="D551" s="207"/>
      <c r="E551" s="207"/>
      <c r="F551" s="208"/>
      <c r="G551" s="208"/>
      <c r="H551" s="208"/>
      <c r="I551" s="209"/>
    </row>
    <row r="552" spans="1:9" s="71" customFormat="1" ht="16.45" customHeight="1">
      <c r="A552" s="72"/>
      <c r="B552" s="77"/>
      <c r="C552" s="200" t="s">
        <v>3</v>
      </c>
      <c r="D552" s="210">
        <v>1</v>
      </c>
      <c r="E552" s="210" t="s">
        <v>4</v>
      </c>
      <c r="F552" s="104"/>
      <c r="G552" s="104">
        <f>F552*0.22</f>
        <v>0</v>
      </c>
      <c r="H552" s="75">
        <f>ROUND(D552*F552, 0)</f>
        <v>0</v>
      </c>
      <c r="I552" s="75">
        <f>ROUND(D552*G552, 0)</f>
        <v>0</v>
      </c>
    </row>
    <row r="553" spans="1:9" s="71" customFormat="1" ht="15.05" customHeight="1">
      <c r="A553" s="72"/>
      <c r="B553" s="103">
        <v>1</v>
      </c>
      <c r="C553" s="197" t="s">
        <v>246</v>
      </c>
      <c r="D553" s="201"/>
      <c r="E553" s="201"/>
      <c r="F553" s="202"/>
      <c r="G553" s="202"/>
      <c r="H553" s="202"/>
      <c r="I553" s="203"/>
    </row>
    <row r="554" spans="1:9" s="71" customFormat="1" ht="54" customHeight="1">
      <c r="A554" s="72"/>
      <c r="B554" s="86"/>
      <c r="C554" s="198" t="s">
        <v>195</v>
      </c>
      <c r="D554" s="204"/>
      <c r="E554" s="204"/>
      <c r="F554" s="205"/>
      <c r="G554" s="205"/>
      <c r="H554" s="205"/>
      <c r="I554" s="206"/>
    </row>
    <row r="555" spans="1:9" s="71" customFormat="1" ht="16.45" customHeight="1">
      <c r="A555" s="72"/>
      <c r="B555" s="93"/>
      <c r="C555" s="199" t="s">
        <v>247</v>
      </c>
      <c r="D555" s="207"/>
      <c r="E555" s="207"/>
      <c r="F555" s="208"/>
      <c r="G555" s="208"/>
      <c r="H555" s="208"/>
      <c r="I555" s="209"/>
    </row>
    <row r="556" spans="1:9" s="71" customFormat="1" ht="16.45" customHeight="1">
      <c r="A556" s="72"/>
      <c r="B556" s="77"/>
      <c r="C556" s="200" t="s">
        <v>3</v>
      </c>
      <c r="D556" s="210">
        <v>1</v>
      </c>
      <c r="E556" s="210" t="s">
        <v>4</v>
      </c>
      <c r="F556" s="104"/>
      <c r="G556" s="104">
        <f>F556*0.22</f>
        <v>0</v>
      </c>
      <c r="H556" s="75">
        <f>ROUND(D556*F556, 0)</f>
        <v>0</v>
      </c>
      <c r="I556" s="75">
        <f>ROUND(D556*G556, 0)</f>
        <v>0</v>
      </c>
    </row>
    <row r="557" spans="1:9" s="71" customFormat="1" ht="15.05" customHeight="1">
      <c r="A557" s="72"/>
      <c r="B557" s="103">
        <v>1</v>
      </c>
      <c r="C557" s="197" t="s">
        <v>246</v>
      </c>
      <c r="D557" s="201"/>
      <c r="E557" s="201"/>
      <c r="F557" s="202"/>
      <c r="G557" s="202"/>
      <c r="H557" s="202"/>
      <c r="I557" s="203"/>
    </row>
    <row r="558" spans="1:9" s="71" customFormat="1" ht="54" customHeight="1">
      <c r="A558" s="72"/>
      <c r="B558" s="86"/>
      <c r="C558" s="198" t="s">
        <v>195</v>
      </c>
      <c r="D558" s="204"/>
      <c r="E558" s="204"/>
      <c r="F558" s="205"/>
      <c r="G558" s="205"/>
      <c r="H558" s="205"/>
      <c r="I558" s="206"/>
    </row>
    <row r="559" spans="1:9" s="71" customFormat="1" ht="16.45" customHeight="1">
      <c r="A559" s="72"/>
      <c r="B559" s="93"/>
      <c r="C559" s="199" t="s">
        <v>248</v>
      </c>
      <c r="D559" s="207"/>
      <c r="E559" s="207"/>
      <c r="F559" s="208"/>
      <c r="G559" s="208"/>
      <c r="H559" s="208"/>
      <c r="I559" s="209"/>
    </row>
    <row r="560" spans="1:9" s="71" customFormat="1" ht="16.45" customHeight="1">
      <c r="A560" s="72"/>
      <c r="B560" s="77"/>
      <c r="C560" s="200" t="s">
        <v>3</v>
      </c>
      <c r="D560" s="210">
        <v>1</v>
      </c>
      <c r="E560" s="210" t="s">
        <v>4</v>
      </c>
      <c r="F560" s="104"/>
      <c r="G560" s="104">
        <f>F560*0.22</f>
        <v>0</v>
      </c>
      <c r="H560" s="75">
        <f>ROUND(D560*F560, 0)</f>
        <v>0</v>
      </c>
      <c r="I560" s="75">
        <f>ROUND(D560*G560, 0)</f>
        <v>0</v>
      </c>
    </row>
    <row r="561" spans="1:9" s="71" customFormat="1" ht="15.05" customHeight="1">
      <c r="A561" s="72"/>
      <c r="B561" s="103">
        <v>1</v>
      </c>
      <c r="C561" s="197" t="s">
        <v>249</v>
      </c>
      <c r="D561" s="201"/>
      <c r="E561" s="201"/>
      <c r="F561" s="202"/>
      <c r="G561" s="202"/>
      <c r="H561" s="202"/>
      <c r="I561" s="203"/>
    </row>
    <row r="562" spans="1:9" s="71" customFormat="1" ht="54" customHeight="1">
      <c r="A562" s="72"/>
      <c r="B562" s="86"/>
      <c r="C562" s="198" t="s">
        <v>195</v>
      </c>
      <c r="D562" s="204"/>
      <c r="E562" s="204"/>
      <c r="F562" s="205"/>
      <c r="G562" s="205"/>
      <c r="H562" s="205"/>
      <c r="I562" s="206"/>
    </row>
    <row r="563" spans="1:9" s="71" customFormat="1" ht="16.45" customHeight="1">
      <c r="A563" s="72"/>
      <c r="B563" s="93"/>
      <c r="C563" s="199" t="s">
        <v>250</v>
      </c>
      <c r="D563" s="207"/>
      <c r="E563" s="207"/>
      <c r="F563" s="208"/>
      <c r="G563" s="208"/>
      <c r="H563" s="208"/>
      <c r="I563" s="209"/>
    </row>
    <row r="564" spans="1:9" s="71" customFormat="1" ht="16.45" customHeight="1">
      <c r="A564" s="72"/>
      <c r="B564" s="77"/>
      <c r="C564" s="200" t="s">
        <v>3</v>
      </c>
      <c r="D564" s="210">
        <v>1</v>
      </c>
      <c r="E564" s="210" t="s">
        <v>4</v>
      </c>
      <c r="F564" s="104"/>
      <c r="G564" s="104">
        <f>F564*0.22</f>
        <v>0</v>
      </c>
      <c r="H564" s="75">
        <f>ROUND(D564*F564, 0)</f>
        <v>0</v>
      </c>
      <c r="I564" s="75">
        <f>ROUND(D564*G564, 0)</f>
        <v>0</v>
      </c>
    </row>
    <row r="565" spans="1:9" s="71" customFormat="1" ht="15.05" customHeight="1">
      <c r="A565" s="72"/>
      <c r="B565" s="103">
        <v>1</v>
      </c>
      <c r="C565" s="197" t="s">
        <v>252</v>
      </c>
      <c r="D565" s="201"/>
      <c r="E565" s="201"/>
      <c r="F565" s="202"/>
      <c r="G565" s="202"/>
      <c r="H565" s="202"/>
      <c r="I565" s="203"/>
    </row>
    <row r="566" spans="1:9" s="71" customFormat="1" ht="54" customHeight="1">
      <c r="A566" s="72"/>
      <c r="B566" s="86"/>
      <c r="C566" s="198" t="s">
        <v>195</v>
      </c>
      <c r="D566" s="204"/>
      <c r="E566" s="204"/>
      <c r="F566" s="205"/>
      <c r="G566" s="205"/>
      <c r="H566" s="205"/>
      <c r="I566" s="206"/>
    </row>
    <row r="567" spans="1:9" s="71" customFormat="1" ht="16.45" customHeight="1">
      <c r="A567" s="72"/>
      <c r="B567" s="93"/>
      <c r="C567" s="199" t="s">
        <v>251</v>
      </c>
      <c r="D567" s="207"/>
      <c r="E567" s="207"/>
      <c r="F567" s="208"/>
      <c r="G567" s="208"/>
      <c r="H567" s="208"/>
      <c r="I567" s="209"/>
    </row>
    <row r="568" spans="1:9" s="71" customFormat="1" ht="16.45" customHeight="1">
      <c r="A568" s="72"/>
      <c r="B568" s="77"/>
      <c r="C568" s="200" t="s">
        <v>3</v>
      </c>
      <c r="D568" s="210">
        <v>1</v>
      </c>
      <c r="E568" s="210" t="s">
        <v>4</v>
      </c>
      <c r="F568" s="104"/>
      <c r="G568" s="104">
        <f>F568*0.22</f>
        <v>0</v>
      </c>
      <c r="H568" s="75">
        <f>ROUND(D568*F568, 0)</f>
        <v>0</v>
      </c>
      <c r="I568" s="75">
        <f>ROUND(D568*G568, 0)</f>
        <v>0</v>
      </c>
    </row>
    <row r="569" spans="1:9" s="71" customFormat="1" ht="15.05" customHeight="1">
      <c r="A569" s="72"/>
      <c r="B569" s="103">
        <v>1</v>
      </c>
      <c r="C569" s="197" t="s">
        <v>246</v>
      </c>
      <c r="D569" s="201"/>
      <c r="E569" s="201"/>
      <c r="F569" s="202"/>
      <c r="G569" s="202"/>
      <c r="H569" s="202"/>
      <c r="I569" s="203"/>
    </row>
    <row r="570" spans="1:9" s="71" customFormat="1" ht="54" customHeight="1">
      <c r="A570" s="72"/>
      <c r="B570" s="86"/>
      <c r="C570" s="198" t="s">
        <v>195</v>
      </c>
      <c r="D570" s="204"/>
      <c r="E570" s="204"/>
      <c r="F570" s="205"/>
      <c r="G570" s="205"/>
      <c r="H570" s="205"/>
      <c r="I570" s="206"/>
    </row>
    <row r="571" spans="1:9" s="71" customFormat="1" ht="16.45" customHeight="1">
      <c r="A571" s="72"/>
      <c r="B571" s="93"/>
      <c r="C571" s="199" t="s">
        <v>253</v>
      </c>
      <c r="D571" s="207"/>
      <c r="E571" s="207"/>
      <c r="F571" s="208"/>
      <c r="G571" s="208"/>
      <c r="H571" s="208"/>
      <c r="I571" s="209"/>
    </row>
    <row r="572" spans="1:9" s="71" customFormat="1" ht="16.45" customHeight="1">
      <c r="A572" s="72"/>
      <c r="B572" s="77"/>
      <c r="C572" s="200" t="s">
        <v>3</v>
      </c>
      <c r="D572" s="210">
        <v>1</v>
      </c>
      <c r="E572" s="210" t="s">
        <v>4</v>
      </c>
      <c r="F572" s="104"/>
      <c r="G572" s="104">
        <f>F572*0.22</f>
        <v>0</v>
      </c>
      <c r="H572" s="75">
        <f>ROUND(D572*F572, 0)</f>
        <v>0</v>
      </c>
      <c r="I572" s="75">
        <f>ROUND(D572*G572, 0)</f>
        <v>0</v>
      </c>
    </row>
    <row r="573" spans="1:9" s="71" customFormat="1" ht="15.05" customHeight="1">
      <c r="A573" s="72"/>
      <c r="B573" s="103">
        <v>1</v>
      </c>
      <c r="C573" s="197" t="s">
        <v>196</v>
      </c>
      <c r="D573" s="201"/>
      <c r="E573" s="201"/>
      <c r="F573" s="202"/>
      <c r="G573" s="202"/>
      <c r="H573" s="202"/>
      <c r="I573" s="203"/>
    </row>
    <row r="574" spans="1:9" s="71" customFormat="1" ht="54" customHeight="1">
      <c r="A574" s="72"/>
      <c r="B574" s="86"/>
      <c r="C574" s="198" t="s">
        <v>195</v>
      </c>
      <c r="D574" s="204"/>
      <c r="E574" s="204"/>
      <c r="F574" s="205"/>
      <c r="G574" s="205"/>
      <c r="H574" s="205"/>
      <c r="I574" s="206"/>
    </row>
    <row r="575" spans="1:9" s="71" customFormat="1" ht="16.45" customHeight="1">
      <c r="A575" s="72"/>
      <c r="B575" s="93"/>
      <c r="C575" s="199" t="s">
        <v>254</v>
      </c>
      <c r="D575" s="207"/>
      <c r="E575" s="207"/>
      <c r="F575" s="208"/>
      <c r="G575" s="208"/>
      <c r="H575" s="208"/>
      <c r="I575" s="209"/>
    </row>
    <row r="576" spans="1:9" s="71" customFormat="1" ht="16.45" customHeight="1">
      <c r="A576" s="72"/>
      <c r="B576" s="77"/>
      <c r="C576" s="200" t="s">
        <v>3</v>
      </c>
      <c r="D576" s="210">
        <v>1</v>
      </c>
      <c r="E576" s="210" t="s">
        <v>4</v>
      </c>
      <c r="F576" s="104"/>
      <c r="G576" s="104">
        <f>F576*0.22</f>
        <v>0</v>
      </c>
      <c r="H576" s="75">
        <f>ROUND(D576*F576, 0)</f>
        <v>0</v>
      </c>
      <c r="I576" s="75">
        <f>ROUND(D576*G576, 0)</f>
        <v>0</v>
      </c>
    </row>
    <row r="577" spans="1:9" s="71" customFormat="1" ht="15.05" customHeight="1">
      <c r="A577" s="72"/>
      <c r="B577" s="103">
        <v>1</v>
      </c>
      <c r="C577" s="197" t="s">
        <v>246</v>
      </c>
      <c r="D577" s="201"/>
      <c r="E577" s="201"/>
      <c r="F577" s="202"/>
      <c r="G577" s="202"/>
      <c r="H577" s="202"/>
      <c r="I577" s="203"/>
    </row>
    <row r="578" spans="1:9" s="71" customFormat="1" ht="54" customHeight="1">
      <c r="A578" s="72"/>
      <c r="B578" s="86"/>
      <c r="C578" s="198" t="s">
        <v>195</v>
      </c>
      <c r="D578" s="204"/>
      <c r="E578" s="204"/>
      <c r="F578" s="205"/>
      <c r="G578" s="205"/>
      <c r="H578" s="205"/>
      <c r="I578" s="206"/>
    </row>
    <row r="579" spans="1:9" s="71" customFormat="1" ht="16.45" customHeight="1">
      <c r="A579" s="72"/>
      <c r="B579" s="93"/>
      <c r="C579" s="199" t="s">
        <v>255</v>
      </c>
      <c r="D579" s="207"/>
      <c r="E579" s="207"/>
      <c r="F579" s="208"/>
      <c r="G579" s="208"/>
      <c r="H579" s="208"/>
      <c r="I579" s="209"/>
    </row>
    <row r="580" spans="1:9" s="71" customFormat="1" ht="16.45" customHeight="1">
      <c r="A580" s="72"/>
      <c r="B580" s="77"/>
      <c r="C580" s="200" t="s">
        <v>3</v>
      </c>
      <c r="D580" s="210">
        <v>1</v>
      </c>
      <c r="E580" s="210" t="s">
        <v>4</v>
      </c>
      <c r="F580" s="104"/>
      <c r="G580" s="104">
        <f>F580*0.22</f>
        <v>0</v>
      </c>
      <c r="H580" s="75">
        <f>ROUND(D580*F580, 0)</f>
        <v>0</v>
      </c>
      <c r="I580" s="75">
        <f>ROUND(D580*G580, 0)</f>
        <v>0</v>
      </c>
    </row>
    <row r="581" spans="1:9" s="71" customFormat="1" ht="15.05" customHeight="1">
      <c r="A581" s="72"/>
      <c r="B581" s="103">
        <v>1</v>
      </c>
      <c r="C581" s="197" t="s">
        <v>252</v>
      </c>
      <c r="D581" s="201"/>
      <c r="E581" s="201"/>
      <c r="F581" s="202"/>
      <c r="G581" s="202"/>
      <c r="H581" s="202"/>
      <c r="I581" s="203"/>
    </row>
    <row r="582" spans="1:9" s="71" customFormat="1" ht="54" customHeight="1">
      <c r="A582" s="72"/>
      <c r="B582" s="86"/>
      <c r="C582" s="198" t="s">
        <v>195</v>
      </c>
      <c r="D582" s="204"/>
      <c r="E582" s="204"/>
      <c r="F582" s="205"/>
      <c r="G582" s="205"/>
      <c r="H582" s="205"/>
      <c r="I582" s="206"/>
    </row>
    <row r="583" spans="1:9" s="71" customFormat="1" ht="16.45" customHeight="1">
      <c r="A583" s="72"/>
      <c r="B583" s="93"/>
      <c r="C583" s="199" t="s">
        <v>256</v>
      </c>
      <c r="D583" s="207"/>
      <c r="E583" s="207"/>
      <c r="F583" s="208"/>
      <c r="G583" s="208"/>
      <c r="H583" s="208"/>
      <c r="I583" s="209"/>
    </row>
    <row r="584" spans="1:9" s="71" customFormat="1" ht="16.45" customHeight="1">
      <c r="A584" s="72"/>
      <c r="B584" s="77"/>
      <c r="C584" s="200" t="s">
        <v>3</v>
      </c>
      <c r="D584" s="210">
        <v>1</v>
      </c>
      <c r="E584" s="210" t="s">
        <v>4</v>
      </c>
      <c r="F584" s="104"/>
      <c r="G584" s="104">
        <f>F584*0.22</f>
        <v>0</v>
      </c>
      <c r="H584" s="75">
        <f>ROUND(D584*F584, 0)</f>
        <v>0</v>
      </c>
      <c r="I584" s="75">
        <f>ROUND(D584*G584, 0)</f>
        <v>0</v>
      </c>
    </row>
    <row r="585" spans="1:9" s="71" customFormat="1" ht="15.05" customHeight="1">
      <c r="A585" s="72"/>
      <c r="B585" s="103">
        <v>1</v>
      </c>
      <c r="C585" s="197" t="s">
        <v>242</v>
      </c>
      <c r="D585" s="201"/>
      <c r="E585" s="201"/>
      <c r="F585" s="202"/>
      <c r="G585" s="202"/>
      <c r="H585" s="202"/>
      <c r="I585" s="203"/>
    </row>
    <row r="586" spans="1:9" s="71" customFormat="1" ht="54" customHeight="1">
      <c r="A586" s="72"/>
      <c r="B586" s="86"/>
      <c r="C586" s="198" t="s">
        <v>195</v>
      </c>
      <c r="D586" s="204"/>
      <c r="E586" s="204"/>
      <c r="F586" s="205"/>
      <c r="G586" s="205"/>
      <c r="H586" s="205"/>
      <c r="I586" s="206"/>
    </row>
    <row r="587" spans="1:9" s="71" customFormat="1" ht="16.45" customHeight="1">
      <c r="A587" s="72"/>
      <c r="B587" s="93"/>
      <c r="C587" s="199" t="s">
        <v>257</v>
      </c>
      <c r="D587" s="207"/>
      <c r="E587" s="207"/>
      <c r="F587" s="208"/>
      <c r="G587" s="208"/>
      <c r="H587" s="208"/>
      <c r="I587" s="209"/>
    </row>
    <row r="588" spans="1:9" s="71" customFormat="1" ht="16.45" customHeight="1">
      <c r="A588" s="72"/>
      <c r="B588" s="77"/>
      <c r="C588" s="200" t="s">
        <v>3</v>
      </c>
      <c r="D588" s="210">
        <v>4</v>
      </c>
      <c r="E588" s="210" t="s">
        <v>4</v>
      </c>
      <c r="F588" s="104"/>
      <c r="G588" s="104">
        <f>F588*0.22</f>
        <v>0</v>
      </c>
      <c r="H588" s="75">
        <f>ROUND(D588*F588, 0)</f>
        <v>0</v>
      </c>
      <c r="I588" s="75">
        <f>ROUND(D588*G588, 0)</f>
        <v>0</v>
      </c>
    </row>
    <row r="589" spans="1:9" s="71" customFormat="1" ht="15.05" customHeight="1">
      <c r="A589" s="72"/>
      <c r="B589" s="103">
        <v>1</v>
      </c>
      <c r="C589" s="197" t="s">
        <v>258</v>
      </c>
      <c r="D589" s="201"/>
      <c r="E589" s="201"/>
      <c r="F589" s="202"/>
      <c r="G589" s="202"/>
      <c r="H589" s="202"/>
      <c r="I589" s="203"/>
    </row>
    <row r="590" spans="1:9" s="71" customFormat="1" ht="54" customHeight="1">
      <c r="A590" s="72"/>
      <c r="B590" s="86"/>
      <c r="C590" s="198" t="s">
        <v>195</v>
      </c>
      <c r="D590" s="204"/>
      <c r="E590" s="204"/>
      <c r="F590" s="205"/>
      <c r="G590" s="205"/>
      <c r="H590" s="205"/>
      <c r="I590" s="206"/>
    </row>
    <row r="591" spans="1:9" s="71" customFormat="1" ht="16.45" customHeight="1">
      <c r="A591" s="72"/>
      <c r="B591" s="93"/>
      <c r="C591" s="199" t="s">
        <v>259</v>
      </c>
      <c r="D591" s="207"/>
      <c r="E591" s="207"/>
      <c r="F591" s="208"/>
      <c r="G591" s="208"/>
      <c r="H591" s="208"/>
      <c r="I591" s="209"/>
    </row>
    <row r="592" spans="1:9" s="71" customFormat="1" ht="16.45" customHeight="1">
      <c r="A592" s="72"/>
      <c r="B592" s="77"/>
      <c r="C592" s="200" t="s">
        <v>3</v>
      </c>
      <c r="D592" s="210">
        <v>1</v>
      </c>
      <c r="E592" s="210" t="s">
        <v>4</v>
      </c>
      <c r="F592" s="104"/>
      <c r="G592" s="104">
        <f>F592*0.22</f>
        <v>0</v>
      </c>
      <c r="H592" s="75">
        <f>ROUND(D592*F592, 0)</f>
        <v>0</v>
      </c>
      <c r="I592" s="75">
        <f>ROUND(D592*G592, 0)</f>
        <v>0</v>
      </c>
    </row>
    <row r="593" spans="1:9" s="71" customFormat="1" ht="15.05" customHeight="1">
      <c r="A593" s="72"/>
      <c r="B593" s="103">
        <v>1</v>
      </c>
      <c r="C593" s="197" t="s">
        <v>196</v>
      </c>
      <c r="D593" s="201"/>
      <c r="E593" s="201"/>
      <c r="F593" s="202"/>
      <c r="G593" s="202"/>
      <c r="H593" s="202"/>
      <c r="I593" s="203"/>
    </row>
    <row r="594" spans="1:9" s="71" customFormat="1" ht="54" customHeight="1">
      <c r="A594" s="72"/>
      <c r="B594" s="86"/>
      <c r="C594" s="198" t="s">
        <v>195</v>
      </c>
      <c r="D594" s="204"/>
      <c r="E594" s="204"/>
      <c r="F594" s="205"/>
      <c r="G594" s="205"/>
      <c r="H594" s="205"/>
      <c r="I594" s="206"/>
    </row>
    <row r="595" spans="1:9" s="71" customFormat="1" ht="16.45" customHeight="1">
      <c r="A595" s="72"/>
      <c r="B595" s="93"/>
      <c r="C595" s="199" t="s">
        <v>262</v>
      </c>
      <c r="D595" s="207"/>
      <c r="E595" s="207"/>
      <c r="F595" s="208"/>
      <c r="G595" s="208"/>
      <c r="H595" s="208"/>
      <c r="I595" s="209"/>
    </row>
    <row r="596" spans="1:9" s="71" customFormat="1" ht="16.45" customHeight="1">
      <c r="A596" s="72"/>
      <c r="B596" s="77"/>
      <c r="C596" s="200" t="s">
        <v>3</v>
      </c>
      <c r="D596" s="210">
        <v>1</v>
      </c>
      <c r="E596" s="210" t="s">
        <v>4</v>
      </c>
      <c r="F596" s="104"/>
      <c r="G596" s="104">
        <f>F596*0.22</f>
        <v>0</v>
      </c>
      <c r="H596" s="75">
        <f>ROUND(D596*F596, 0)</f>
        <v>0</v>
      </c>
      <c r="I596" s="75">
        <f>ROUND(D596*G596, 0)</f>
        <v>0</v>
      </c>
    </row>
    <row r="597" spans="1:9" s="71" customFormat="1" ht="15.05" customHeight="1">
      <c r="A597" s="72"/>
      <c r="B597" s="103">
        <v>1</v>
      </c>
      <c r="C597" s="197" t="s">
        <v>263</v>
      </c>
      <c r="D597" s="201"/>
      <c r="E597" s="201"/>
      <c r="F597" s="202"/>
      <c r="G597" s="202"/>
      <c r="H597" s="202"/>
      <c r="I597" s="203"/>
    </row>
    <row r="598" spans="1:9" s="71" customFormat="1" ht="54" customHeight="1">
      <c r="A598" s="72"/>
      <c r="B598" s="86"/>
      <c r="C598" s="198" t="s">
        <v>195</v>
      </c>
      <c r="D598" s="204"/>
      <c r="E598" s="204"/>
      <c r="F598" s="205"/>
      <c r="G598" s="205"/>
      <c r="H598" s="205"/>
      <c r="I598" s="206"/>
    </row>
    <row r="599" spans="1:9" s="71" customFormat="1" ht="16.45" customHeight="1">
      <c r="A599" s="72"/>
      <c r="B599" s="93"/>
      <c r="C599" s="199" t="s">
        <v>264</v>
      </c>
      <c r="D599" s="207"/>
      <c r="E599" s="207"/>
      <c r="F599" s="208"/>
      <c r="G599" s="208"/>
      <c r="H599" s="208"/>
      <c r="I599" s="209"/>
    </row>
    <row r="600" spans="1:9" s="71" customFormat="1" ht="16.45" customHeight="1">
      <c r="A600" s="72"/>
      <c r="B600" s="77"/>
      <c r="C600" s="200" t="s">
        <v>3</v>
      </c>
      <c r="D600" s="210">
        <v>1</v>
      </c>
      <c r="E600" s="210" t="s">
        <v>4</v>
      </c>
      <c r="F600" s="104"/>
      <c r="G600" s="104">
        <f>F600*0.22</f>
        <v>0</v>
      </c>
      <c r="H600" s="75">
        <f>ROUND(D600*F600, 0)</f>
        <v>0</v>
      </c>
      <c r="I600" s="75">
        <f>ROUND(D600*G600, 0)</f>
        <v>0</v>
      </c>
    </row>
    <row r="601" spans="1:9" s="71" customFormat="1" ht="15.05" customHeight="1">
      <c r="A601" s="72"/>
      <c r="B601" s="103">
        <v>1</v>
      </c>
      <c r="C601" s="197" t="s">
        <v>246</v>
      </c>
      <c r="D601" s="201"/>
      <c r="E601" s="201"/>
      <c r="F601" s="202"/>
      <c r="G601" s="202"/>
      <c r="H601" s="202"/>
      <c r="I601" s="203"/>
    </row>
    <row r="602" spans="1:9" s="71" customFormat="1" ht="54" customHeight="1">
      <c r="A602" s="72"/>
      <c r="B602" s="86"/>
      <c r="C602" s="198" t="s">
        <v>195</v>
      </c>
      <c r="D602" s="204"/>
      <c r="E602" s="204"/>
      <c r="F602" s="205"/>
      <c r="G602" s="205"/>
      <c r="H602" s="205"/>
      <c r="I602" s="206"/>
    </row>
    <row r="603" spans="1:9" s="71" customFormat="1" ht="16.45" customHeight="1">
      <c r="A603" s="72"/>
      <c r="B603" s="93"/>
      <c r="C603" s="199" t="s">
        <v>265</v>
      </c>
      <c r="D603" s="207"/>
      <c r="E603" s="207"/>
      <c r="F603" s="208"/>
      <c r="G603" s="208"/>
      <c r="H603" s="208"/>
      <c r="I603" s="209"/>
    </row>
    <row r="604" spans="1:9" s="71" customFormat="1" ht="16.45" customHeight="1">
      <c r="A604" s="72"/>
      <c r="B604" s="77"/>
      <c r="C604" s="200" t="s">
        <v>3</v>
      </c>
      <c r="D604" s="210">
        <v>1</v>
      </c>
      <c r="E604" s="210" t="s">
        <v>4</v>
      </c>
      <c r="F604" s="104"/>
      <c r="G604" s="104">
        <f>F604*0.22</f>
        <v>0</v>
      </c>
      <c r="H604" s="75">
        <f>ROUND(D604*F604, 0)</f>
        <v>0</v>
      </c>
      <c r="I604" s="75">
        <f>ROUND(D604*G604, 0)</f>
        <v>0</v>
      </c>
    </row>
    <row r="605" spans="1:9" s="71" customFormat="1" ht="15.05" customHeight="1">
      <c r="A605" s="72"/>
      <c r="B605" s="103">
        <v>1</v>
      </c>
      <c r="C605" s="197" t="s">
        <v>196</v>
      </c>
      <c r="D605" s="201"/>
      <c r="E605" s="201"/>
      <c r="F605" s="202"/>
      <c r="G605" s="202"/>
      <c r="H605" s="202"/>
      <c r="I605" s="203"/>
    </row>
    <row r="606" spans="1:9" s="71" customFormat="1" ht="54" customHeight="1">
      <c r="A606" s="72"/>
      <c r="B606" s="86"/>
      <c r="C606" s="198" t="s">
        <v>195</v>
      </c>
      <c r="D606" s="204"/>
      <c r="E606" s="204"/>
      <c r="F606" s="205"/>
      <c r="G606" s="205"/>
      <c r="H606" s="205"/>
      <c r="I606" s="206"/>
    </row>
    <row r="607" spans="1:9" s="71" customFormat="1" ht="16.45" customHeight="1">
      <c r="A607" s="72"/>
      <c r="B607" s="93"/>
      <c r="C607" s="199" t="s">
        <v>266</v>
      </c>
      <c r="D607" s="207"/>
      <c r="E607" s="207"/>
      <c r="F607" s="208"/>
      <c r="G607" s="208"/>
      <c r="H607" s="208"/>
      <c r="I607" s="209"/>
    </row>
    <row r="608" spans="1:9" s="71" customFormat="1" ht="16.45" customHeight="1">
      <c r="A608" s="72"/>
      <c r="B608" s="77"/>
      <c r="C608" s="200" t="s">
        <v>3</v>
      </c>
      <c r="D608" s="210">
        <v>1</v>
      </c>
      <c r="E608" s="210" t="s">
        <v>4</v>
      </c>
      <c r="F608" s="104"/>
      <c r="G608" s="104">
        <f>F608*0.22</f>
        <v>0</v>
      </c>
      <c r="H608" s="75">
        <f>ROUND(D608*F608, 0)</f>
        <v>0</v>
      </c>
      <c r="I608" s="75">
        <f>ROUND(D608*G608, 0)</f>
        <v>0</v>
      </c>
    </row>
    <row r="609" spans="1:9" s="71" customFormat="1" ht="15.05" customHeight="1">
      <c r="A609" s="72"/>
      <c r="B609" s="103">
        <v>1</v>
      </c>
      <c r="C609" s="197" t="s">
        <v>267</v>
      </c>
      <c r="D609" s="201"/>
      <c r="E609" s="201"/>
      <c r="F609" s="202"/>
      <c r="G609" s="202"/>
      <c r="H609" s="202"/>
      <c r="I609" s="203"/>
    </row>
    <row r="610" spans="1:9" s="71" customFormat="1" ht="54" customHeight="1">
      <c r="A610" s="72"/>
      <c r="B610" s="86"/>
      <c r="C610" s="198" t="s">
        <v>195</v>
      </c>
      <c r="D610" s="204"/>
      <c r="E610" s="204"/>
      <c r="F610" s="205"/>
      <c r="G610" s="205"/>
      <c r="H610" s="205"/>
      <c r="I610" s="206"/>
    </row>
    <row r="611" spans="1:9" s="71" customFormat="1" ht="16.45" customHeight="1">
      <c r="A611" s="72"/>
      <c r="B611" s="93"/>
      <c r="C611" s="199" t="s">
        <v>268</v>
      </c>
      <c r="D611" s="207"/>
      <c r="E611" s="207"/>
      <c r="F611" s="208"/>
      <c r="G611" s="208"/>
      <c r="H611" s="208"/>
      <c r="I611" s="209"/>
    </row>
    <row r="612" spans="1:9" s="71" customFormat="1" ht="16.45" customHeight="1">
      <c r="A612" s="72"/>
      <c r="B612" s="77"/>
      <c r="C612" s="200" t="s">
        <v>3</v>
      </c>
      <c r="D612" s="210">
        <v>1</v>
      </c>
      <c r="E612" s="210" t="s">
        <v>4</v>
      </c>
      <c r="F612" s="104"/>
      <c r="G612" s="104">
        <f>F612*0.22</f>
        <v>0</v>
      </c>
      <c r="H612" s="75">
        <f>ROUND(D612*F612, 0)</f>
        <v>0</v>
      </c>
      <c r="I612" s="75">
        <f>ROUND(D612*G612, 0)</f>
        <v>0</v>
      </c>
    </row>
    <row r="613" spans="1:9" s="71" customFormat="1" ht="15.05" customHeight="1">
      <c r="A613" s="72"/>
      <c r="B613" s="103">
        <v>1</v>
      </c>
      <c r="C613" s="197" t="s">
        <v>267</v>
      </c>
      <c r="D613" s="201"/>
      <c r="E613" s="201"/>
      <c r="F613" s="202"/>
      <c r="G613" s="202"/>
      <c r="H613" s="202"/>
      <c r="I613" s="203"/>
    </row>
    <row r="614" spans="1:9" s="71" customFormat="1" ht="54" customHeight="1">
      <c r="A614" s="72"/>
      <c r="B614" s="86"/>
      <c r="C614" s="198" t="s">
        <v>195</v>
      </c>
      <c r="D614" s="204"/>
      <c r="E614" s="204"/>
      <c r="F614" s="205"/>
      <c r="G614" s="205"/>
      <c r="H614" s="205"/>
      <c r="I614" s="206"/>
    </row>
    <row r="615" spans="1:9" s="71" customFormat="1" ht="16.45" customHeight="1">
      <c r="A615" s="72"/>
      <c r="B615" s="93"/>
      <c r="C615" s="199" t="s">
        <v>269</v>
      </c>
      <c r="D615" s="207"/>
      <c r="E615" s="207"/>
      <c r="F615" s="208"/>
      <c r="G615" s="208"/>
      <c r="H615" s="208"/>
      <c r="I615" s="209"/>
    </row>
    <row r="616" spans="1:9" s="71" customFormat="1" ht="16.45" customHeight="1">
      <c r="A616" s="72"/>
      <c r="B616" s="77"/>
      <c r="C616" s="200" t="s">
        <v>3</v>
      </c>
      <c r="D616" s="210">
        <v>1</v>
      </c>
      <c r="E616" s="210" t="s">
        <v>4</v>
      </c>
      <c r="F616" s="104"/>
      <c r="G616" s="104">
        <f>F616*0.22</f>
        <v>0</v>
      </c>
      <c r="H616" s="75">
        <f>ROUND(D616*F616, 0)</f>
        <v>0</v>
      </c>
      <c r="I616" s="75">
        <f>ROUND(D616*G616, 0)</f>
        <v>0</v>
      </c>
    </row>
    <row r="617" spans="1:9" s="71" customFormat="1" ht="15.05" customHeight="1">
      <c r="A617" s="72"/>
      <c r="B617" s="103">
        <v>1</v>
      </c>
      <c r="C617" s="197" t="s">
        <v>271</v>
      </c>
      <c r="D617" s="201"/>
      <c r="E617" s="201"/>
      <c r="F617" s="202"/>
      <c r="G617" s="202"/>
      <c r="H617" s="202"/>
      <c r="I617" s="203"/>
    </row>
    <row r="618" spans="1:9" s="71" customFormat="1" ht="54" customHeight="1">
      <c r="A618" s="72"/>
      <c r="B618" s="86"/>
      <c r="C618" s="198" t="s">
        <v>195</v>
      </c>
      <c r="D618" s="204"/>
      <c r="E618" s="204"/>
      <c r="F618" s="205"/>
      <c r="G618" s="205"/>
      <c r="H618" s="205"/>
      <c r="I618" s="206"/>
    </row>
    <row r="619" spans="1:9" s="71" customFormat="1" ht="16.45" customHeight="1">
      <c r="A619" s="72"/>
      <c r="B619" s="93"/>
      <c r="C619" s="199" t="s">
        <v>272</v>
      </c>
      <c r="D619" s="207"/>
      <c r="E619" s="207"/>
      <c r="F619" s="208"/>
      <c r="G619" s="208"/>
      <c r="H619" s="208"/>
      <c r="I619" s="209"/>
    </row>
    <row r="620" spans="1:9" s="71" customFormat="1" ht="16.45" customHeight="1">
      <c r="A620" s="72"/>
      <c r="B620" s="77"/>
      <c r="C620" s="200" t="s">
        <v>3</v>
      </c>
      <c r="D620" s="210">
        <v>6</v>
      </c>
      <c r="E620" s="210" t="s">
        <v>4</v>
      </c>
      <c r="F620" s="104"/>
      <c r="G620" s="104">
        <f>F620*0.22</f>
        <v>0</v>
      </c>
      <c r="H620" s="75">
        <f>ROUND(D620*F620, 0)</f>
        <v>0</v>
      </c>
      <c r="I620" s="75">
        <f>ROUND(D620*G620, 0)</f>
        <v>0</v>
      </c>
    </row>
    <row r="621" spans="1:9" s="71" customFormat="1" ht="15.05" customHeight="1">
      <c r="A621" s="72"/>
      <c r="B621" s="103">
        <v>1</v>
      </c>
      <c r="C621" s="197" t="s">
        <v>273</v>
      </c>
      <c r="D621" s="201"/>
      <c r="E621" s="201"/>
      <c r="F621" s="202"/>
      <c r="G621" s="202"/>
      <c r="H621" s="202"/>
      <c r="I621" s="203"/>
    </row>
    <row r="622" spans="1:9" s="71" customFormat="1" ht="54" customHeight="1">
      <c r="A622" s="72"/>
      <c r="B622" s="86"/>
      <c r="C622" s="198" t="s">
        <v>195</v>
      </c>
      <c r="D622" s="204"/>
      <c r="E622" s="204"/>
      <c r="F622" s="205"/>
      <c r="G622" s="205"/>
      <c r="H622" s="205"/>
      <c r="I622" s="206"/>
    </row>
    <row r="623" spans="1:9" s="71" customFormat="1" ht="16.45" customHeight="1">
      <c r="A623" s="72"/>
      <c r="B623" s="93"/>
      <c r="C623" s="199" t="s">
        <v>274</v>
      </c>
      <c r="D623" s="207"/>
      <c r="E623" s="207"/>
      <c r="F623" s="208"/>
      <c r="G623" s="208"/>
      <c r="H623" s="208"/>
      <c r="I623" s="209"/>
    </row>
    <row r="624" spans="1:9" s="71" customFormat="1" ht="16.45" customHeight="1">
      <c r="A624" s="72"/>
      <c r="B624" s="77"/>
      <c r="C624" s="200" t="s">
        <v>3</v>
      </c>
      <c r="D624" s="210">
        <v>2</v>
      </c>
      <c r="E624" s="210" t="s">
        <v>4</v>
      </c>
      <c r="F624" s="104"/>
      <c r="G624" s="104">
        <f>F624*0.22</f>
        <v>0</v>
      </c>
      <c r="H624" s="75">
        <f>ROUND(D624*F624, 0)</f>
        <v>0</v>
      </c>
      <c r="I624" s="75">
        <f>ROUND(D624*G624, 0)</f>
        <v>0</v>
      </c>
    </row>
    <row r="625" spans="1:9" s="71" customFormat="1" ht="15.05" customHeight="1">
      <c r="A625" s="72"/>
      <c r="B625" s="103">
        <v>1</v>
      </c>
      <c r="C625" s="197" t="s">
        <v>275</v>
      </c>
      <c r="D625" s="201"/>
      <c r="E625" s="201"/>
      <c r="F625" s="202"/>
      <c r="G625" s="202"/>
      <c r="H625" s="202"/>
      <c r="I625" s="203"/>
    </row>
    <row r="626" spans="1:9" s="71" customFormat="1" ht="54" customHeight="1">
      <c r="A626" s="72"/>
      <c r="B626" s="86"/>
      <c r="C626" s="198" t="s">
        <v>195</v>
      </c>
      <c r="D626" s="204"/>
      <c r="E626" s="204"/>
      <c r="F626" s="205"/>
      <c r="G626" s="205"/>
      <c r="H626" s="205"/>
      <c r="I626" s="206"/>
    </row>
    <row r="627" spans="1:9" s="71" customFormat="1" ht="16.45" customHeight="1">
      <c r="A627" s="72"/>
      <c r="B627" s="93"/>
      <c r="C627" s="199" t="s">
        <v>276</v>
      </c>
      <c r="D627" s="207"/>
      <c r="E627" s="207"/>
      <c r="F627" s="208"/>
      <c r="G627" s="208"/>
      <c r="H627" s="208"/>
      <c r="I627" s="209"/>
    </row>
    <row r="628" spans="1:9" s="71" customFormat="1" ht="16.45" customHeight="1">
      <c r="A628" s="72"/>
      <c r="B628" s="77"/>
      <c r="C628" s="200" t="s">
        <v>3</v>
      </c>
      <c r="D628" s="210">
        <v>1</v>
      </c>
      <c r="E628" s="210" t="s">
        <v>4</v>
      </c>
      <c r="F628" s="104"/>
      <c r="G628" s="104">
        <f>F628*0.22</f>
        <v>0</v>
      </c>
      <c r="H628" s="75">
        <f>ROUND(D628*F628, 0)</f>
        <v>0</v>
      </c>
      <c r="I628" s="75">
        <f>ROUND(D628*G628, 0)</f>
        <v>0</v>
      </c>
    </row>
    <row r="629" spans="1:9" s="71" customFormat="1" ht="15.05" customHeight="1">
      <c r="A629" s="72"/>
      <c r="B629" s="103">
        <v>1</v>
      </c>
      <c r="C629" s="197" t="s">
        <v>277</v>
      </c>
      <c r="D629" s="201"/>
      <c r="E629" s="201"/>
      <c r="F629" s="202"/>
      <c r="G629" s="202"/>
      <c r="H629" s="202"/>
      <c r="I629" s="203"/>
    </row>
    <row r="630" spans="1:9" s="71" customFormat="1" ht="54" customHeight="1">
      <c r="A630" s="72"/>
      <c r="B630" s="86"/>
      <c r="C630" s="198" t="s">
        <v>195</v>
      </c>
      <c r="D630" s="204"/>
      <c r="E630" s="204"/>
      <c r="F630" s="205"/>
      <c r="G630" s="205"/>
      <c r="H630" s="205"/>
      <c r="I630" s="206"/>
    </row>
    <row r="631" spans="1:9" s="71" customFormat="1" ht="16.45" customHeight="1">
      <c r="A631" s="72"/>
      <c r="B631" s="93"/>
      <c r="C631" s="199" t="s">
        <v>278</v>
      </c>
      <c r="D631" s="207"/>
      <c r="E631" s="207"/>
      <c r="F631" s="208"/>
      <c r="G631" s="208"/>
      <c r="H631" s="208"/>
      <c r="I631" s="209"/>
    </row>
    <row r="632" spans="1:9" s="71" customFormat="1" ht="16.45" customHeight="1">
      <c r="A632" s="72"/>
      <c r="B632" s="77"/>
      <c r="C632" s="200" t="s">
        <v>3</v>
      </c>
      <c r="D632" s="210">
        <v>1</v>
      </c>
      <c r="E632" s="210" t="s">
        <v>4</v>
      </c>
      <c r="F632" s="104"/>
      <c r="G632" s="104">
        <f>F632*0.22</f>
        <v>0</v>
      </c>
      <c r="H632" s="75">
        <f>ROUND(D632*F632, 0)</f>
        <v>0</v>
      </c>
      <c r="I632" s="75">
        <f>ROUND(D632*G632, 0)</f>
        <v>0</v>
      </c>
    </row>
    <row r="633" spans="1:9" s="71" customFormat="1" ht="15.05" customHeight="1">
      <c r="A633" s="72"/>
      <c r="B633" s="103">
        <v>1</v>
      </c>
      <c r="C633" s="197" t="s">
        <v>196</v>
      </c>
      <c r="D633" s="201"/>
      <c r="E633" s="201"/>
      <c r="F633" s="202"/>
      <c r="G633" s="202"/>
      <c r="H633" s="202"/>
      <c r="I633" s="203"/>
    </row>
    <row r="634" spans="1:9" s="71" customFormat="1" ht="54" customHeight="1">
      <c r="A634" s="72"/>
      <c r="B634" s="86"/>
      <c r="C634" s="198" t="s">
        <v>195</v>
      </c>
      <c r="D634" s="204"/>
      <c r="E634" s="204"/>
      <c r="F634" s="205"/>
      <c r="G634" s="205"/>
      <c r="H634" s="205"/>
      <c r="I634" s="206"/>
    </row>
    <row r="635" spans="1:9" s="71" customFormat="1" ht="16.45" customHeight="1">
      <c r="A635" s="72"/>
      <c r="B635" s="93"/>
      <c r="C635" s="199" t="s">
        <v>279</v>
      </c>
      <c r="D635" s="207"/>
      <c r="E635" s="207"/>
      <c r="F635" s="208"/>
      <c r="G635" s="208"/>
      <c r="H635" s="208"/>
      <c r="I635" s="209"/>
    </row>
    <row r="636" spans="1:9" s="71" customFormat="1" ht="16.45" customHeight="1">
      <c r="A636" s="72"/>
      <c r="B636" s="77"/>
      <c r="C636" s="200" t="s">
        <v>3</v>
      </c>
      <c r="D636" s="210">
        <v>1</v>
      </c>
      <c r="E636" s="210" t="s">
        <v>4</v>
      </c>
      <c r="F636" s="104"/>
      <c r="G636" s="104">
        <f>F636*0.22</f>
        <v>0</v>
      </c>
      <c r="H636" s="75">
        <f>ROUND(D636*F636, 0)</f>
        <v>0</v>
      </c>
      <c r="I636" s="75">
        <f>ROUND(D636*G636, 0)</f>
        <v>0</v>
      </c>
    </row>
    <row r="637" spans="1:9" s="71" customFormat="1" ht="15.05" customHeight="1">
      <c r="A637" s="72"/>
      <c r="B637" s="103">
        <v>1</v>
      </c>
      <c r="C637" s="197" t="s">
        <v>246</v>
      </c>
      <c r="D637" s="201"/>
      <c r="E637" s="201"/>
      <c r="F637" s="202"/>
      <c r="G637" s="202"/>
      <c r="H637" s="202"/>
      <c r="I637" s="203"/>
    </row>
    <row r="638" spans="1:9" s="71" customFormat="1" ht="54" customHeight="1">
      <c r="A638" s="72"/>
      <c r="B638" s="86"/>
      <c r="C638" s="198" t="s">
        <v>195</v>
      </c>
      <c r="D638" s="204"/>
      <c r="E638" s="204"/>
      <c r="F638" s="205"/>
      <c r="G638" s="205"/>
      <c r="H638" s="205"/>
      <c r="I638" s="206"/>
    </row>
    <row r="639" spans="1:9" s="71" customFormat="1" ht="16.45" customHeight="1">
      <c r="A639" s="72"/>
      <c r="B639" s="93"/>
      <c r="C639" s="199" t="s">
        <v>280</v>
      </c>
      <c r="D639" s="207"/>
      <c r="E639" s="207"/>
      <c r="F639" s="208"/>
      <c r="G639" s="208"/>
      <c r="H639" s="208"/>
      <c r="I639" s="209"/>
    </row>
    <row r="640" spans="1:9" s="71" customFormat="1" ht="16.45" customHeight="1">
      <c r="A640" s="72"/>
      <c r="B640" s="77"/>
      <c r="C640" s="200" t="s">
        <v>3</v>
      </c>
      <c r="D640" s="210">
        <v>1</v>
      </c>
      <c r="E640" s="210" t="s">
        <v>4</v>
      </c>
      <c r="F640" s="104"/>
      <c r="G640" s="104">
        <f>F640*0.22</f>
        <v>0</v>
      </c>
      <c r="H640" s="75">
        <f>ROUND(D640*F640, 0)</f>
        <v>0</v>
      </c>
      <c r="I640" s="75">
        <f>ROUND(D640*G640, 0)</f>
        <v>0</v>
      </c>
    </row>
    <row r="641" spans="1:9" s="71" customFormat="1" ht="15.05" customHeight="1">
      <c r="A641" s="72"/>
      <c r="B641" s="103">
        <v>1</v>
      </c>
      <c r="C641" s="197" t="s">
        <v>249</v>
      </c>
      <c r="D641" s="201"/>
      <c r="E641" s="201"/>
      <c r="F641" s="202"/>
      <c r="G641" s="202"/>
      <c r="H641" s="202"/>
      <c r="I641" s="203"/>
    </row>
    <row r="642" spans="1:9" s="71" customFormat="1" ht="54" customHeight="1">
      <c r="A642" s="72"/>
      <c r="B642" s="86"/>
      <c r="C642" s="198" t="s">
        <v>195</v>
      </c>
      <c r="D642" s="204"/>
      <c r="E642" s="204"/>
      <c r="F642" s="205"/>
      <c r="G642" s="205"/>
      <c r="H642" s="205"/>
      <c r="I642" s="206"/>
    </row>
    <row r="643" spans="1:9" s="71" customFormat="1" ht="16.45" customHeight="1">
      <c r="A643" s="72"/>
      <c r="B643" s="93"/>
      <c r="C643" s="199" t="s">
        <v>281</v>
      </c>
      <c r="D643" s="207"/>
      <c r="E643" s="207"/>
      <c r="F643" s="208"/>
      <c r="G643" s="208"/>
      <c r="H643" s="208"/>
      <c r="I643" s="209"/>
    </row>
    <row r="644" spans="1:9" s="71" customFormat="1" ht="16.45" customHeight="1">
      <c r="A644" s="72"/>
      <c r="B644" s="77"/>
      <c r="C644" s="200" t="s">
        <v>3</v>
      </c>
      <c r="D644" s="210">
        <v>1</v>
      </c>
      <c r="E644" s="210" t="s">
        <v>4</v>
      </c>
      <c r="F644" s="104"/>
      <c r="G644" s="104">
        <f>F644*0.22</f>
        <v>0</v>
      </c>
      <c r="H644" s="75">
        <f>ROUND(D644*F644, 0)</f>
        <v>0</v>
      </c>
      <c r="I644" s="75">
        <f>ROUND(D644*G644, 0)</f>
        <v>0</v>
      </c>
    </row>
    <row r="645" spans="1:9" s="71" customFormat="1" ht="15.05" customHeight="1">
      <c r="A645" s="72"/>
      <c r="B645" s="103">
        <v>1</v>
      </c>
      <c r="C645" s="197" t="s">
        <v>282</v>
      </c>
      <c r="D645" s="201"/>
      <c r="E645" s="201"/>
      <c r="F645" s="202"/>
      <c r="G645" s="202"/>
      <c r="H645" s="202"/>
      <c r="I645" s="203"/>
    </row>
    <row r="646" spans="1:9" s="71" customFormat="1" ht="54" customHeight="1">
      <c r="A646" s="72"/>
      <c r="B646" s="86"/>
      <c r="C646" s="198" t="s">
        <v>195</v>
      </c>
      <c r="D646" s="204"/>
      <c r="E646" s="204"/>
      <c r="F646" s="205"/>
      <c r="G646" s="205"/>
      <c r="H646" s="205"/>
      <c r="I646" s="206"/>
    </row>
    <row r="647" spans="1:9" s="71" customFormat="1" ht="16.45" customHeight="1">
      <c r="A647" s="72"/>
      <c r="B647" s="93"/>
      <c r="C647" s="199" t="s">
        <v>283</v>
      </c>
      <c r="D647" s="207"/>
      <c r="E647" s="207"/>
      <c r="F647" s="208"/>
      <c r="G647" s="208"/>
      <c r="H647" s="208"/>
      <c r="I647" s="209"/>
    </row>
    <row r="648" spans="1:9" s="71" customFormat="1" ht="16.45" customHeight="1">
      <c r="A648" s="72"/>
      <c r="B648" s="77"/>
      <c r="C648" s="200" t="s">
        <v>3</v>
      </c>
      <c r="D648" s="210">
        <v>1</v>
      </c>
      <c r="E648" s="210" t="s">
        <v>4</v>
      </c>
      <c r="F648" s="104"/>
      <c r="G648" s="104">
        <f>F648*0.22</f>
        <v>0</v>
      </c>
      <c r="H648" s="75">
        <f>ROUND(D648*F648, 0)</f>
        <v>0</v>
      </c>
      <c r="I648" s="75">
        <f>ROUND(D648*G648, 0)</f>
        <v>0</v>
      </c>
    </row>
    <row r="649" spans="1:9" s="71" customFormat="1" ht="15.05" customHeight="1">
      <c r="A649" s="72"/>
      <c r="B649" s="103">
        <v>1</v>
      </c>
      <c r="C649" s="197" t="s">
        <v>285</v>
      </c>
      <c r="D649" s="201"/>
      <c r="E649" s="201"/>
      <c r="F649" s="202"/>
      <c r="G649" s="202"/>
      <c r="H649" s="202"/>
      <c r="I649" s="203"/>
    </row>
    <row r="650" spans="1:9" s="71" customFormat="1" ht="54" customHeight="1">
      <c r="A650" s="72"/>
      <c r="B650" s="86"/>
      <c r="C650" s="198" t="s">
        <v>195</v>
      </c>
      <c r="D650" s="204"/>
      <c r="E650" s="204"/>
      <c r="F650" s="205"/>
      <c r="G650" s="205"/>
      <c r="H650" s="205"/>
      <c r="I650" s="206"/>
    </row>
    <row r="651" spans="1:9" s="71" customFormat="1" ht="16.45" customHeight="1">
      <c r="A651" s="72"/>
      <c r="B651" s="93"/>
      <c r="C651" s="199" t="s">
        <v>284</v>
      </c>
      <c r="D651" s="207"/>
      <c r="E651" s="207"/>
      <c r="F651" s="208"/>
      <c r="G651" s="208"/>
      <c r="H651" s="208"/>
      <c r="I651" s="209"/>
    </row>
    <row r="652" spans="1:9" s="71" customFormat="1" ht="16.45" customHeight="1">
      <c r="A652" s="72"/>
      <c r="B652" s="77"/>
      <c r="C652" s="200" t="s">
        <v>3</v>
      </c>
      <c r="D652" s="210">
        <v>1</v>
      </c>
      <c r="E652" s="210" t="s">
        <v>4</v>
      </c>
      <c r="F652" s="104"/>
      <c r="G652" s="104">
        <f>F652*0.22</f>
        <v>0</v>
      </c>
      <c r="H652" s="75">
        <f>ROUND(D652*F652, 0)</f>
        <v>0</v>
      </c>
      <c r="I652" s="75">
        <f>ROUND(D652*G652, 0)</f>
        <v>0</v>
      </c>
    </row>
    <row r="653" spans="1:9">
      <c r="C653" s="220"/>
      <c r="D653" s="221"/>
      <c r="E653" s="221"/>
      <c r="F653" s="222"/>
      <c r="G653" s="222"/>
      <c r="H653" s="222"/>
      <c r="I653" s="222"/>
    </row>
    <row r="655" spans="1:9" s="71" customFormat="1" ht="15.05" customHeight="1">
      <c r="A655" s="72"/>
      <c r="B655" s="103">
        <v>1</v>
      </c>
      <c r="C655" s="197" t="s">
        <v>286</v>
      </c>
      <c r="D655" s="201"/>
      <c r="E655" s="201"/>
      <c r="F655" s="202"/>
      <c r="G655" s="202"/>
      <c r="H655" s="202"/>
      <c r="I655" s="203"/>
    </row>
    <row r="656" spans="1:9" s="71" customFormat="1" ht="54" customHeight="1">
      <c r="A656" s="72"/>
      <c r="B656" s="86"/>
      <c r="C656" s="198" t="s">
        <v>195</v>
      </c>
      <c r="D656" s="204"/>
      <c r="E656" s="204"/>
      <c r="F656" s="205"/>
      <c r="G656" s="205"/>
      <c r="H656" s="205"/>
      <c r="I656" s="206"/>
    </row>
    <row r="657" spans="1:9" s="71" customFormat="1" ht="16.45" customHeight="1">
      <c r="A657" s="72"/>
      <c r="B657" s="93"/>
      <c r="C657" s="199" t="s">
        <v>287</v>
      </c>
      <c r="D657" s="207"/>
      <c r="E657" s="207"/>
      <c r="F657" s="208"/>
      <c r="G657" s="208"/>
      <c r="H657" s="208"/>
      <c r="I657" s="209"/>
    </row>
    <row r="658" spans="1:9" s="71" customFormat="1" ht="16.45" customHeight="1">
      <c r="A658" s="72"/>
      <c r="B658" s="77"/>
      <c r="C658" s="200" t="s">
        <v>3</v>
      </c>
      <c r="D658" s="210">
        <v>1</v>
      </c>
      <c r="E658" s="210" t="s">
        <v>4</v>
      </c>
      <c r="F658" s="104"/>
      <c r="G658" s="104">
        <f>F658*0.22</f>
        <v>0</v>
      </c>
      <c r="H658" s="75">
        <f>ROUND(D658*F658, 0)</f>
        <v>0</v>
      </c>
      <c r="I658" s="75">
        <f>ROUND(D658*G658, 0)</f>
        <v>0</v>
      </c>
    </row>
    <row r="659" spans="1:9" s="71" customFormat="1" ht="15.05" customHeight="1">
      <c r="A659" s="72"/>
      <c r="B659" s="103">
        <v>1</v>
      </c>
      <c r="C659" s="197" t="s">
        <v>289</v>
      </c>
      <c r="D659" s="201"/>
      <c r="E659" s="201"/>
      <c r="F659" s="202"/>
      <c r="G659" s="202"/>
      <c r="H659" s="202"/>
      <c r="I659" s="203"/>
    </row>
    <row r="660" spans="1:9" s="71" customFormat="1" ht="54" customHeight="1">
      <c r="A660" s="72"/>
      <c r="B660" s="86"/>
      <c r="C660" s="198" t="s">
        <v>195</v>
      </c>
      <c r="D660" s="204"/>
      <c r="E660" s="204"/>
      <c r="F660" s="205"/>
      <c r="G660" s="205"/>
      <c r="H660" s="205"/>
      <c r="I660" s="206"/>
    </row>
    <row r="661" spans="1:9" s="71" customFormat="1" ht="16.45" customHeight="1">
      <c r="A661" s="72"/>
      <c r="B661" s="93"/>
      <c r="C661" s="199" t="s">
        <v>288</v>
      </c>
      <c r="D661" s="207"/>
      <c r="E661" s="207"/>
      <c r="F661" s="208"/>
      <c r="G661" s="208"/>
      <c r="H661" s="208"/>
      <c r="I661" s="209"/>
    </row>
    <row r="662" spans="1:9" s="71" customFormat="1" ht="16.45" customHeight="1">
      <c r="A662" s="72"/>
      <c r="B662" s="77"/>
      <c r="C662" s="200" t="s">
        <v>3</v>
      </c>
      <c r="D662" s="210">
        <v>1</v>
      </c>
      <c r="E662" s="210" t="s">
        <v>4</v>
      </c>
      <c r="F662" s="104"/>
      <c r="G662" s="104">
        <f>F662*0.22</f>
        <v>0</v>
      </c>
      <c r="H662" s="75">
        <f>ROUND(D662*F662, 0)</f>
        <v>0</v>
      </c>
      <c r="I662" s="75">
        <f>ROUND(D662*G662, 0)</f>
        <v>0</v>
      </c>
    </row>
    <row r="663" spans="1:9" s="71" customFormat="1" ht="15.05" customHeight="1">
      <c r="A663" s="72"/>
      <c r="B663" s="103">
        <v>1</v>
      </c>
      <c r="C663" s="197" t="s">
        <v>290</v>
      </c>
      <c r="D663" s="201"/>
      <c r="E663" s="201"/>
      <c r="F663" s="202"/>
      <c r="G663" s="202"/>
      <c r="H663" s="202"/>
      <c r="I663" s="203"/>
    </row>
    <row r="664" spans="1:9" s="71" customFormat="1" ht="54" customHeight="1">
      <c r="A664" s="72"/>
      <c r="B664" s="86"/>
      <c r="C664" s="198" t="s">
        <v>195</v>
      </c>
      <c r="D664" s="204"/>
      <c r="E664" s="204"/>
      <c r="F664" s="205"/>
      <c r="G664" s="205"/>
      <c r="H664" s="205"/>
      <c r="I664" s="206"/>
    </row>
    <row r="665" spans="1:9" s="71" customFormat="1" ht="16.45" customHeight="1">
      <c r="A665" s="72"/>
      <c r="B665" s="93"/>
      <c r="C665" s="199" t="s">
        <v>291</v>
      </c>
      <c r="D665" s="207"/>
      <c r="E665" s="207"/>
      <c r="F665" s="208"/>
      <c r="G665" s="208"/>
      <c r="H665" s="208"/>
      <c r="I665" s="209"/>
    </row>
    <row r="666" spans="1:9" s="71" customFormat="1" ht="16.45" customHeight="1">
      <c r="A666" s="72"/>
      <c r="B666" s="77"/>
      <c r="C666" s="200" t="s">
        <v>3</v>
      </c>
      <c r="D666" s="210">
        <v>15</v>
      </c>
      <c r="E666" s="210" t="s">
        <v>4</v>
      </c>
      <c r="F666" s="104"/>
      <c r="G666" s="104">
        <f>F666*0.22</f>
        <v>0</v>
      </c>
      <c r="H666" s="75">
        <f>ROUND(D666*F666, 0)</f>
        <v>0</v>
      </c>
      <c r="I666" s="75">
        <f>ROUND(D666*G666, 0)</f>
        <v>0</v>
      </c>
    </row>
    <row r="667" spans="1:9" s="71" customFormat="1" ht="15.05" customHeight="1">
      <c r="A667" s="72"/>
      <c r="B667" s="103">
        <v>1</v>
      </c>
      <c r="C667" s="197" t="s">
        <v>293</v>
      </c>
      <c r="D667" s="201"/>
      <c r="E667" s="201"/>
      <c r="F667" s="202"/>
      <c r="G667" s="202"/>
      <c r="H667" s="202"/>
      <c r="I667" s="203"/>
    </row>
    <row r="668" spans="1:9" s="71" customFormat="1" ht="54" customHeight="1">
      <c r="A668" s="72"/>
      <c r="B668" s="86"/>
      <c r="C668" s="198" t="s">
        <v>195</v>
      </c>
      <c r="D668" s="204"/>
      <c r="E668" s="204"/>
      <c r="F668" s="205"/>
      <c r="G668" s="205"/>
      <c r="H668" s="205"/>
      <c r="I668" s="206"/>
    </row>
    <row r="669" spans="1:9" s="71" customFormat="1" ht="16.45" customHeight="1">
      <c r="A669" s="72"/>
      <c r="B669" s="93"/>
      <c r="C669" s="199" t="s">
        <v>294</v>
      </c>
      <c r="D669" s="207"/>
      <c r="E669" s="207"/>
      <c r="F669" s="208"/>
      <c r="G669" s="208"/>
      <c r="H669" s="208"/>
      <c r="I669" s="209"/>
    </row>
    <row r="670" spans="1:9" s="71" customFormat="1" ht="19.600000000000001" customHeight="1">
      <c r="A670" s="72"/>
      <c r="B670" s="77"/>
      <c r="C670" s="200" t="s">
        <v>3</v>
      </c>
      <c r="D670" s="210">
        <v>3</v>
      </c>
      <c r="E670" s="210" t="s">
        <v>4</v>
      </c>
      <c r="F670" s="104"/>
      <c r="G670" s="104">
        <f>F670*0.22</f>
        <v>0</v>
      </c>
      <c r="H670" s="75">
        <f>ROUND(D670*F670, 0)</f>
        <v>0</v>
      </c>
      <c r="I670" s="75">
        <f>ROUND(D670*G670, 0)</f>
        <v>0</v>
      </c>
    </row>
    <row r="671" spans="1:9" s="71" customFormat="1" ht="15.05" customHeight="1">
      <c r="A671" s="72"/>
      <c r="B671" s="103">
        <v>1</v>
      </c>
      <c r="C671" s="197" t="s">
        <v>289</v>
      </c>
      <c r="D671" s="201"/>
      <c r="E671" s="201"/>
      <c r="F671" s="202"/>
      <c r="G671" s="202"/>
      <c r="H671" s="202"/>
      <c r="I671" s="203"/>
    </row>
    <row r="672" spans="1:9" s="71" customFormat="1" ht="54" customHeight="1">
      <c r="A672" s="72"/>
      <c r="B672" s="86"/>
      <c r="C672" s="198" t="s">
        <v>195</v>
      </c>
      <c r="D672" s="204"/>
      <c r="E672" s="204"/>
      <c r="F672" s="205"/>
      <c r="G672" s="205"/>
      <c r="H672" s="205"/>
      <c r="I672" s="206"/>
    </row>
    <row r="673" spans="1:9" s="71" customFormat="1" ht="16.45" customHeight="1">
      <c r="A673" s="72"/>
      <c r="B673" s="93"/>
      <c r="C673" s="199" t="s">
        <v>295</v>
      </c>
      <c r="D673" s="207"/>
      <c r="E673" s="207"/>
      <c r="F673" s="208"/>
      <c r="G673" s="208"/>
      <c r="H673" s="208"/>
      <c r="I673" s="209"/>
    </row>
    <row r="674" spans="1:9" s="71" customFormat="1" ht="16.45" customHeight="1">
      <c r="A674" s="72"/>
      <c r="B674" s="77"/>
      <c r="C674" s="200" t="s">
        <v>3</v>
      </c>
      <c r="D674" s="210">
        <v>3</v>
      </c>
      <c r="E674" s="210" t="s">
        <v>4</v>
      </c>
      <c r="F674" s="104"/>
      <c r="G674" s="104">
        <f>F674*0.22</f>
        <v>0</v>
      </c>
      <c r="H674" s="75">
        <f>ROUND(D674*F674, 0)</f>
        <v>0</v>
      </c>
      <c r="I674" s="75">
        <f>ROUND(D674*G674, 0)</f>
        <v>0</v>
      </c>
    </row>
    <row r="676" spans="1:9" s="71" customFormat="1" ht="15.05" customHeight="1">
      <c r="A676" s="72"/>
      <c r="B676" s="103">
        <v>1</v>
      </c>
      <c r="C676" s="197" t="s">
        <v>296</v>
      </c>
      <c r="D676" s="201"/>
      <c r="E676" s="201"/>
      <c r="F676" s="202"/>
      <c r="G676" s="202"/>
      <c r="H676" s="202"/>
      <c r="I676" s="203"/>
    </row>
    <row r="677" spans="1:9" s="71" customFormat="1" ht="54" customHeight="1">
      <c r="A677" s="72"/>
      <c r="B677" s="86"/>
      <c r="C677" s="198" t="s">
        <v>195</v>
      </c>
      <c r="D677" s="204"/>
      <c r="E677" s="204"/>
      <c r="F677" s="205"/>
      <c r="G677" s="205"/>
      <c r="H677" s="205"/>
      <c r="I677" s="206"/>
    </row>
    <row r="678" spans="1:9" s="71" customFormat="1" ht="16.45" customHeight="1">
      <c r="A678" s="72"/>
      <c r="B678" s="93"/>
      <c r="C678" s="199" t="s">
        <v>297</v>
      </c>
      <c r="D678" s="207"/>
      <c r="E678" s="207"/>
      <c r="F678" s="208"/>
      <c r="G678" s="208"/>
      <c r="H678" s="208"/>
      <c r="I678" s="209"/>
    </row>
    <row r="679" spans="1:9" s="71" customFormat="1" ht="16.45" customHeight="1">
      <c r="A679" s="72"/>
      <c r="B679" s="77"/>
      <c r="C679" s="200" t="s">
        <v>3</v>
      </c>
      <c r="D679" s="210">
        <v>3</v>
      </c>
      <c r="E679" s="210" t="s">
        <v>4</v>
      </c>
      <c r="F679" s="104"/>
      <c r="G679" s="104">
        <f>F679*0.22</f>
        <v>0</v>
      </c>
      <c r="H679" s="75">
        <f>ROUND(D679*F679, 0)</f>
        <v>0</v>
      </c>
      <c r="I679" s="75">
        <f>ROUND(D679*G679, 0)</f>
        <v>0</v>
      </c>
    </row>
    <row r="680" spans="1:9" s="71" customFormat="1" ht="15.05" customHeight="1">
      <c r="A680" s="72"/>
      <c r="B680" s="103">
        <v>1</v>
      </c>
      <c r="C680" s="197" t="s">
        <v>296</v>
      </c>
      <c r="D680" s="201"/>
      <c r="E680" s="201"/>
      <c r="F680" s="202"/>
      <c r="G680" s="202"/>
      <c r="H680" s="202"/>
      <c r="I680" s="203"/>
    </row>
    <row r="681" spans="1:9" s="71" customFormat="1" ht="54" customHeight="1">
      <c r="A681" s="72"/>
      <c r="B681" s="86"/>
      <c r="C681" s="198" t="s">
        <v>195</v>
      </c>
      <c r="D681" s="204"/>
      <c r="E681" s="204"/>
      <c r="F681" s="205"/>
      <c r="G681" s="205"/>
      <c r="H681" s="205"/>
      <c r="I681" s="206"/>
    </row>
    <row r="682" spans="1:9" s="71" customFormat="1" ht="16.45" customHeight="1">
      <c r="A682" s="72"/>
      <c r="B682" s="93"/>
      <c r="C682" s="199" t="s">
        <v>298</v>
      </c>
      <c r="D682" s="207"/>
      <c r="E682" s="207"/>
      <c r="F682" s="208"/>
      <c r="G682" s="208"/>
      <c r="H682" s="208"/>
      <c r="I682" s="209"/>
    </row>
    <row r="683" spans="1:9" s="71" customFormat="1" ht="16.45" customHeight="1">
      <c r="A683" s="72"/>
      <c r="B683" s="77"/>
      <c r="C683" s="200" t="s">
        <v>3</v>
      </c>
      <c r="D683" s="210">
        <v>4</v>
      </c>
      <c r="E683" s="210" t="s">
        <v>4</v>
      </c>
      <c r="F683" s="104"/>
      <c r="G683" s="104">
        <f>F683*0.22</f>
        <v>0</v>
      </c>
      <c r="H683" s="75">
        <f>ROUND(D683*F683, 0)</f>
        <v>0</v>
      </c>
      <c r="I683" s="75">
        <f>ROUND(D683*G683, 0)</f>
        <v>0</v>
      </c>
    </row>
    <row r="684" spans="1:9" s="71" customFormat="1" ht="15.05" customHeight="1">
      <c r="A684" s="72"/>
      <c r="B684" s="103">
        <v>1</v>
      </c>
      <c r="C684" s="197" t="s">
        <v>299</v>
      </c>
      <c r="D684" s="201"/>
      <c r="E684" s="201"/>
      <c r="F684" s="202"/>
      <c r="G684" s="202"/>
      <c r="H684" s="202"/>
      <c r="I684" s="203"/>
    </row>
    <row r="685" spans="1:9" s="71" customFormat="1" ht="54" customHeight="1">
      <c r="A685" s="72"/>
      <c r="B685" s="86"/>
      <c r="C685" s="198" t="s">
        <v>195</v>
      </c>
      <c r="D685" s="204"/>
      <c r="E685" s="204"/>
      <c r="F685" s="205"/>
      <c r="G685" s="205"/>
      <c r="H685" s="205"/>
      <c r="I685" s="206"/>
    </row>
    <row r="686" spans="1:9" s="71" customFormat="1" ht="16.45" customHeight="1">
      <c r="A686" s="72"/>
      <c r="B686" s="93"/>
      <c r="C686" s="199" t="s">
        <v>297</v>
      </c>
      <c r="D686" s="207"/>
      <c r="E686" s="207"/>
      <c r="F686" s="208"/>
      <c r="G686" s="208"/>
      <c r="H686" s="208"/>
      <c r="I686" s="209"/>
    </row>
    <row r="687" spans="1:9" s="71" customFormat="1" ht="16.45" customHeight="1">
      <c r="A687" s="72"/>
      <c r="B687" s="77"/>
      <c r="C687" s="200" t="s">
        <v>3</v>
      </c>
      <c r="D687" s="210">
        <v>1</v>
      </c>
      <c r="E687" s="210" t="s">
        <v>4</v>
      </c>
      <c r="F687" s="104"/>
      <c r="G687" s="104">
        <f>F687*0.22</f>
        <v>0</v>
      </c>
      <c r="H687" s="75">
        <f>ROUND(D687*F687, 0)</f>
        <v>0</v>
      </c>
      <c r="I687" s="75">
        <f>ROUND(D687*G687, 0)</f>
        <v>0</v>
      </c>
    </row>
    <row r="688" spans="1:9" s="71" customFormat="1" ht="15.05" customHeight="1">
      <c r="A688" s="72"/>
      <c r="B688" s="103">
        <v>1</v>
      </c>
      <c r="C688" s="197" t="s">
        <v>296</v>
      </c>
      <c r="D688" s="201"/>
      <c r="E688" s="201"/>
      <c r="F688" s="202"/>
      <c r="G688" s="202"/>
      <c r="H688" s="202"/>
      <c r="I688" s="203"/>
    </row>
    <row r="689" spans="1:9" s="71" customFormat="1" ht="54" customHeight="1">
      <c r="A689" s="72"/>
      <c r="B689" s="86"/>
      <c r="C689" s="198" t="s">
        <v>195</v>
      </c>
      <c r="D689" s="204"/>
      <c r="E689" s="204"/>
      <c r="F689" s="205"/>
      <c r="G689" s="205"/>
      <c r="H689" s="205"/>
      <c r="I689" s="206"/>
    </row>
    <row r="690" spans="1:9" s="71" customFormat="1" ht="16.45" customHeight="1">
      <c r="A690" s="72"/>
      <c r="B690" s="93"/>
      <c r="C690" s="199" t="s">
        <v>298</v>
      </c>
      <c r="D690" s="207"/>
      <c r="E690" s="207"/>
      <c r="F690" s="208"/>
      <c r="G690" s="208"/>
      <c r="H690" s="208"/>
      <c r="I690" s="209"/>
    </row>
    <row r="691" spans="1:9" s="71" customFormat="1" ht="16.45" customHeight="1">
      <c r="A691" s="72"/>
      <c r="B691" s="77"/>
      <c r="C691" s="200" t="s">
        <v>3</v>
      </c>
      <c r="D691" s="210">
        <v>1</v>
      </c>
      <c r="E691" s="210" t="s">
        <v>4</v>
      </c>
      <c r="F691" s="104"/>
      <c r="G691" s="104">
        <f>F691*0.22</f>
        <v>0</v>
      </c>
      <c r="H691" s="75">
        <f>ROUND(D691*F691, 0)</f>
        <v>0</v>
      </c>
      <c r="I691" s="75">
        <f>ROUND(D691*G691, 0)</f>
        <v>0</v>
      </c>
    </row>
    <row r="693" spans="1:9" s="71" customFormat="1" ht="15.05" customHeight="1">
      <c r="A693" s="72"/>
      <c r="B693" s="103">
        <v>1</v>
      </c>
      <c r="C693" s="197" t="s">
        <v>300</v>
      </c>
      <c r="D693" s="201"/>
      <c r="E693" s="201"/>
      <c r="F693" s="202"/>
      <c r="G693" s="202"/>
      <c r="H693" s="202"/>
      <c r="I693" s="203"/>
    </row>
    <row r="694" spans="1:9" s="71" customFormat="1" ht="54" customHeight="1">
      <c r="A694" s="72"/>
      <c r="B694" s="86"/>
      <c r="C694" s="198" t="s">
        <v>195</v>
      </c>
      <c r="D694" s="204"/>
      <c r="E694" s="204"/>
      <c r="F694" s="205"/>
      <c r="G694" s="205"/>
      <c r="H694" s="205"/>
      <c r="I694" s="206"/>
    </row>
    <row r="695" spans="1:9" s="71" customFormat="1" ht="16.45" customHeight="1">
      <c r="A695" s="72"/>
      <c r="B695" s="93"/>
      <c r="C695" s="199" t="s">
        <v>301</v>
      </c>
      <c r="D695" s="207"/>
      <c r="E695" s="207"/>
      <c r="F695" s="208"/>
      <c r="G695" s="208"/>
      <c r="H695" s="208"/>
      <c r="I695" s="209"/>
    </row>
    <row r="696" spans="1:9" s="71" customFormat="1" ht="16.45" customHeight="1">
      <c r="A696" s="72"/>
      <c r="B696" s="77"/>
      <c r="C696" s="200" t="s">
        <v>3</v>
      </c>
      <c r="D696" s="210">
        <v>3</v>
      </c>
      <c r="E696" s="210" t="s">
        <v>4</v>
      </c>
      <c r="F696" s="104"/>
      <c r="G696" s="104">
        <f>F696*0.22</f>
        <v>0</v>
      </c>
      <c r="H696" s="75">
        <f>ROUND(D696*F696, 0)</f>
        <v>0</v>
      </c>
      <c r="I696" s="75">
        <f>ROUND(D696*G696, 0)</f>
        <v>0</v>
      </c>
    </row>
  </sheetData>
  <mergeCells count="48">
    <mergeCell ref="B381:I381"/>
    <mergeCell ref="B382:I382"/>
    <mergeCell ref="B16:I16"/>
    <mergeCell ref="B195:I195"/>
    <mergeCell ref="B240:I240"/>
    <mergeCell ref="B239:I239"/>
    <mergeCell ref="B204:I204"/>
    <mergeCell ref="B205:I205"/>
    <mergeCell ref="B206:I206"/>
    <mergeCell ref="B100:B105"/>
    <mergeCell ref="B106:B111"/>
    <mergeCell ref="B148:B153"/>
    <mergeCell ref="B112:B117"/>
    <mergeCell ref="B29:I29"/>
    <mergeCell ref="B26:I26"/>
    <mergeCell ref="B27:I27"/>
    <mergeCell ref="B421:I421"/>
    <mergeCell ref="B422:I422"/>
    <mergeCell ref="B384:B389"/>
    <mergeCell ref="B390:B395"/>
    <mergeCell ref="B396:B401"/>
    <mergeCell ref="B402:B406"/>
    <mergeCell ref="B10:I10"/>
    <mergeCell ref="B2:I2"/>
    <mergeCell ref="B3:I3"/>
    <mergeCell ref="B4:I4"/>
    <mergeCell ref="B5:I5"/>
    <mergeCell ref="B6:I6"/>
    <mergeCell ref="B28:I28"/>
    <mergeCell ref="B160:B165"/>
    <mergeCell ref="B89:I89"/>
    <mergeCell ref="B90:I90"/>
    <mergeCell ref="B91:I91"/>
    <mergeCell ref="B142:B147"/>
    <mergeCell ref="B154:B159"/>
    <mergeCell ref="B118:B123"/>
    <mergeCell ref="B124:B129"/>
    <mergeCell ref="B130:B135"/>
    <mergeCell ref="B136:B141"/>
    <mergeCell ref="B92:I92"/>
    <mergeCell ref="B94:B99"/>
    <mergeCell ref="B167:B172"/>
    <mergeCell ref="B173:B178"/>
    <mergeCell ref="B196:I196"/>
    <mergeCell ref="B207:I207"/>
    <mergeCell ref="B194:I194"/>
    <mergeCell ref="B179:B184"/>
    <mergeCell ref="B185:B190"/>
  </mergeCells>
  <phoneticPr fontId="13" type="noConversion"/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23" manualBreakCount="23">
    <brk id="14" max="16383" man="1"/>
    <brk id="24" max="16383" man="1"/>
    <brk id="49" max="8" man="1"/>
    <brk id="70" max="16383" man="1"/>
    <brk id="84" max="16383" man="1"/>
    <brk id="87" max="16383" man="1"/>
    <brk id="111" max="8" man="1"/>
    <brk id="141" max="8" man="1"/>
    <brk id="166" max="8" man="1"/>
    <brk id="192" max="16383" man="1"/>
    <brk id="202" max="16383" man="1"/>
    <brk id="223" max="8" man="1"/>
    <brk id="237" max="16383" man="1"/>
    <brk id="255" max="8" man="1"/>
    <brk id="277" max="8" man="1"/>
    <brk id="291" max="8" man="1"/>
    <brk id="307" max="8" man="1"/>
    <brk id="329" max="8" man="1"/>
    <brk id="345" max="8" man="1"/>
    <brk id="364" max="8" man="1"/>
    <brk id="379" max="16383" man="1"/>
    <brk id="406" max="8" man="1"/>
    <brk id="4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E43" sqref="E4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307" t="s">
        <v>0</v>
      </c>
      <c r="D28" s="307"/>
      <c r="E28" s="307"/>
      <c r="F28" s="307"/>
      <c r="G28" s="67"/>
    </row>
    <row r="29" spans="2:7" s="68" customFormat="1" ht="18.8" customHeight="1" thickTop="1" thickBot="1">
      <c r="B29" s="66"/>
      <c r="C29" s="310" t="s">
        <v>41</v>
      </c>
      <c r="D29" s="310"/>
      <c r="E29" s="310"/>
      <c r="F29" s="310"/>
      <c r="G29" s="67"/>
    </row>
    <row r="30" spans="2:7" s="68" customFormat="1" ht="21.8" customHeight="1" thickTop="1" thickBot="1">
      <c r="B30" s="66"/>
      <c r="C30" s="312" t="s">
        <v>44</v>
      </c>
      <c r="D30" s="312"/>
      <c r="E30" s="312"/>
      <c r="F30" s="312"/>
      <c r="G30" s="67"/>
    </row>
    <row r="31" spans="2:7" s="68" customFormat="1" ht="27.7" customHeight="1" thickTop="1" thickBot="1">
      <c r="B31" s="66"/>
      <c r="C31" s="311" t="s">
        <v>43</v>
      </c>
      <c r="D31" s="311"/>
      <c r="E31" s="311"/>
      <c r="F31" s="311"/>
      <c r="G31" s="67"/>
    </row>
    <row r="32" spans="2:7" ht="24.75" customHeight="1" thickTop="1" thickBot="1">
      <c r="B32" s="19"/>
      <c r="C32" s="313" t="s">
        <v>726</v>
      </c>
      <c r="D32" s="313"/>
      <c r="E32" s="313"/>
      <c r="F32" s="31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600000000000001" customHeight="1">
      <c r="B35" s="22"/>
      <c r="C35" s="23"/>
      <c r="D35" s="308"/>
      <c r="E35" s="308"/>
      <c r="F35" s="308"/>
      <c r="G35" s="24"/>
    </row>
    <row r="36" spans="2:7" s="156" customFormat="1" ht="15.05" customHeight="1">
      <c r="B36" s="153"/>
      <c r="C36" s="154" t="s">
        <v>45</v>
      </c>
      <c r="D36" s="314" t="s">
        <v>50</v>
      </c>
      <c r="E36" s="314"/>
      <c r="F36" s="314"/>
      <c r="G36" s="155"/>
    </row>
    <row r="37" spans="2:7" s="156" customFormat="1" ht="15.05" customHeight="1">
      <c r="B37" s="153"/>
      <c r="C37" s="154"/>
      <c r="D37" s="309" t="s">
        <v>46</v>
      </c>
      <c r="E37" s="309"/>
      <c r="F37" s="309"/>
      <c r="G37" s="155"/>
    </row>
    <row r="38" spans="2:7" s="156" customFormat="1" ht="15.05" customHeight="1">
      <c r="B38" s="153"/>
      <c r="C38" s="154"/>
      <c r="D38" s="213"/>
      <c r="E38" s="213"/>
      <c r="F38" s="213"/>
      <c r="G38" s="155"/>
    </row>
    <row r="39" spans="2:7" s="156" customFormat="1" ht="15.05" customHeight="1">
      <c r="B39" s="153"/>
      <c r="C39" s="154" t="s">
        <v>47</v>
      </c>
      <c r="D39" s="214" t="s">
        <v>48</v>
      </c>
      <c r="E39" s="213"/>
      <c r="F39" s="213"/>
      <c r="G39" s="155"/>
    </row>
    <row r="40" spans="2:7" s="156" customFormat="1" ht="15.05" customHeight="1">
      <c r="B40" s="153"/>
      <c r="C40" s="154"/>
      <c r="D40" s="309" t="s">
        <v>49</v>
      </c>
      <c r="E40" s="309"/>
      <c r="F40" s="309"/>
      <c r="G40" s="155"/>
    </row>
    <row r="41" spans="2:7" s="156" customFormat="1" ht="15.05" customHeight="1">
      <c r="B41" s="153"/>
      <c r="C41" s="154"/>
      <c r="D41" s="213"/>
      <c r="E41" s="213"/>
      <c r="F41" s="213"/>
      <c r="G41" s="155"/>
    </row>
    <row r="42" spans="2:7" s="156" customFormat="1" ht="15.05" customHeight="1">
      <c r="B42" s="153"/>
      <c r="C42" s="154"/>
      <c r="D42" s="213"/>
      <c r="E42" s="213"/>
      <c r="F42" s="213"/>
      <c r="G42" s="155"/>
    </row>
    <row r="43" spans="2:7" s="156" customFormat="1" ht="15.05" customHeight="1">
      <c r="B43" s="153"/>
      <c r="C43" s="154"/>
      <c r="D43" s="213"/>
      <c r="E43" s="213"/>
      <c r="F43" s="213"/>
      <c r="G43" s="155"/>
    </row>
    <row r="44" spans="2:7" s="156" customFormat="1" ht="15.05" customHeight="1">
      <c r="B44" s="153"/>
      <c r="C44" s="154" t="s">
        <v>14</v>
      </c>
      <c r="D44" s="309" t="s">
        <v>42</v>
      </c>
      <c r="E44" s="309"/>
      <c r="F44" s="30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2"/>
  <sheetViews>
    <sheetView view="pageBreakPreview" topLeftCell="A4" zoomScaleNormal="100" zoomScaleSheetLayoutView="100" workbookViewId="0">
      <selection activeCell="E23" sqref="E23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5" ht="13.8" thickBot="1">
      <c r="B4" s="34"/>
      <c r="C4" s="29"/>
      <c r="D4" s="30"/>
      <c r="E4" s="30"/>
    </row>
    <row r="5" spans="1:5" ht="24.75" customHeight="1" thickTop="1" thickBot="1">
      <c r="B5" s="317" t="s">
        <v>30</v>
      </c>
      <c r="C5" s="317"/>
      <c r="D5" s="317"/>
      <c r="E5" s="317"/>
    </row>
    <row r="6" spans="1:5" ht="22.55" customHeight="1" thickTop="1">
      <c r="B6" s="318" t="str">
        <f>'I.A ütem ELŐLAP'!C29</f>
        <v>KÉSZÜLT A 2112 VERESEGYHÁZ, FŐ ÚT 117-125 HRSZ: 58 SZÁM ALATT LÉTESÍTENDŐ</v>
      </c>
      <c r="C6" s="318"/>
      <c r="D6" s="318"/>
      <c r="E6" s="318"/>
    </row>
    <row r="7" spans="1:5" ht="22.55" customHeight="1" thickBot="1">
      <c r="B7" s="319" t="str">
        <f>'I.A ütem ELŐLAP'!C30</f>
        <v>VERESEGYHÁZI KATOLIKUS GIMNÁZIUM</v>
      </c>
      <c r="C7" s="319"/>
      <c r="D7" s="319"/>
      <c r="E7" s="319"/>
    </row>
    <row r="8" spans="1:5" ht="22.55" customHeight="1" thickTop="1" thickBot="1">
      <c r="B8" s="320" t="str">
        <f>'I.A ütem ELŐLAP'!C31</f>
        <v>BELSŐÉPÍTÉSZETI  TENDERDOKUMENTÁCIÓJÁHOZ</v>
      </c>
      <c r="C8" s="320"/>
      <c r="D8" s="320"/>
      <c r="E8" s="320"/>
    </row>
    <row r="9" spans="1:5" ht="24.75" customHeight="1" thickTop="1" thickBot="1">
      <c r="B9" s="317" t="str">
        <f>'I.B ütem ELŐLAP'!C32</f>
        <v>I.B ÜTEM</v>
      </c>
      <c r="C9" s="317"/>
      <c r="D9" s="317"/>
      <c r="E9" s="317"/>
    </row>
    <row r="10" spans="1:5" ht="13.8" thickTop="1"/>
    <row r="13" spans="1:5" s="45" customFormat="1" ht="19.600000000000001" customHeight="1">
      <c r="A13" s="42"/>
      <c r="B13" s="256" t="s">
        <v>23</v>
      </c>
      <c r="C13" s="257" t="s">
        <v>15</v>
      </c>
      <c r="D13" s="258" t="s">
        <v>16</v>
      </c>
      <c r="E13" s="258" t="s">
        <v>17</v>
      </c>
    </row>
    <row r="14" spans="1:5" s="55" customFormat="1" ht="20.05" customHeight="1">
      <c r="A14" s="54"/>
      <c r="B14" s="253">
        <v>1</v>
      </c>
      <c r="C14" s="43" t="s">
        <v>746</v>
      </c>
      <c r="D14" s="44">
        <f>'I.B ütem kv '!H25</f>
        <v>0</v>
      </c>
      <c r="E14" s="44">
        <f>'I.B ütem kv '!I25</f>
        <v>0</v>
      </c>
    </row>
    <row r="15" spans="1:5" s="55" customFormat="1" ht="20.05" customHeight="1">
      <c r="A15" s="54"/>
      <c r="B15" s="253">
        <v>2</v>
      </c>
      <c r="C15" s="43" t="s">
        <v>748</v>
      </c>
      <c r="D15" s="44">
        <f>'I.B ütem kv '!H33</f>
        <v>0</v>
      </c>
      <c r="E15" s="44">
        <f>'I.B ütem kv '!I33</f>
        <v>0</v>
      </c>
    </row>
    <row r="16" spans="1:5" s="55" customFormat="1" ht="20.05" customHeight="1">
      <c r="A16" s="54"/>
      <c r="B16" s="253">
        <v>3</v>
      </c>
      <c r="C16" s="43" t="s">
        <v>663</v>
      </c>
      <c r="D16" s="44">
        <f>'I.B ütem kv '!H44</f>
        <v>0</v>
      </c>
      <c r="E16" s="44">
        <f>'I.B ütem kv '!I44</f>
        <v>0</v>
      </c>
    </row>
    <row r="17" spans="1:5" s="55" customFormat="1" ht="20.05" customHeight="1">
      <c r="A17" s="54"/>
      <c r="B17" s="69">
        <v>4</v>
      </c>
      <c r="C17" s="277" t="s">
        <v>662</v>
      </c>
      <c r="D17" s="70">
        <f>'I.B ütem kv '!H142</f>
        <v>0</v>
      </c>
      <c r="E17" s="70">
        <f>'I.B ütem kv '!I142</f>
        <v>0</v>
      </c>
    </row>
    <row r="18" spans="1:5" s="55" customFormat="1" ht="20.05" customHeight="1">
      <c r="A18" s="54"/>
      <c r="B18" s="69">
        <v>5</v>
      </c>
      <c r="C18" s="278" t="s">
        <v>668</v>
      </c>
      <c r="D18" s="252">
        <f>'I.B ütem kv '!H154</f>
        <v>0</v>
      </c>
      <c r="E18" s="252">
        <f>'I.B ütem kv '!I154</f>
        <v>0</v>
      </c>
    </row>
    <row r="19" spans="1:5" s="49" customFormat="1" ht="20.05" customHeight="1">
      <c r="A19" s="46"/>
      <c r="B19" s="47"/>
      <c r="C19" s="48" t="s">
        <v>19</v>
      </c>
      <c r="D19" s="64">
        <f>SUM(D14:D18)</f>
        <v>0</v>
      </c>
      <c r="E19" s="64">
        <f>SUM(E14:E18)</f>
        <v>0</v>
      </c>
    </row>
    <row r="20" spans="1:5" s="49" customFormat="1" ht="20.05" customHeight="1">
      <c r="A20" s="46"/>
      <c r="B20" s="50"/>
      <c r="C20" s="51" t="s">
        <v>20</v>
      </c>
      <c r="D20" s="315">
        <f>D19+E19</f>
        <v>0</v>
      </c>
      <c r="E20" s="316"/>
    </row>
    <row r="21" spans="1:5" s="45" customFormat="1" ht="20.05" customHeight="1">
      <c r="A21" s="42"/>
      <c r="B21" s="52"/>
      <c r="C21" s="53" t="s">
        <v>21</v>
      </c>
      <c r="D21" s="321">
        <f>D20*0.27</f>
        <v>0</v>
      </c>
      <c r="E21" s="322"/>
    </row>
    <row r="22" spans="1:5" s="45" customFormat="1" ht="20.05" customHeight="1">
      <c r="A22" s="42"/>
      <c r="B22" s="52"/>
      <c r="C22" s="51" t="s">
        <v>22</v>
      </c>
      <c r="D22" s="315">
        <f>ROUND(SUM(D20:D21),0)</f>
        <v>0</v>
      </c>
      <c r="E22" s="316"/>
    </row>
  </sheetData>
  <mergeCells count="8">
    <mergeCell ref="D21:E21"/>
    <mergeCell ref="D22:E22"/>
    <mergeCell ref="B5:E5"/>
    <mergeCell ref="B6:E6"/>
    <mergeCell ref="B7:E7"/>
    <mergeCell ref="B8:E8"/>
    <mergeCell ref="B9:E9"/>
    <mergeCell ref="D20:E20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7"/>
  <sheetViews>
    <sheetView view="pageBreakPreview" topLeftCell="A130" zoomScaleNormal="100" zoomScaleSheetLayoutView="100" workbookViewId="0">
      <selection activeCell="G153" sqref="G153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8.6640625" style="6" customWidth="1"/>
    <col min="7" max="7" width="8.5546875" style="6" customWidth="1"/>
    <col min="8" max="9" width="8.88671875" style="6"/>
  </cols>
  <sheetData>
    <row r="2" spans="2:9" ht="19.600000000000001" customHeight="1">
      <c r="B2" s="340" t="s">
        <v>0</v>
      </c>
      <c r="C2" s="340"/>
      <c r="D2" s="340"/>
      <c r="E2" s="340"/>
      <c r="F2" s="340"/>
      <c r="G2" s="340"/>
      <c r="H2" s="340"/>
      <c r="I2" s="340"/>
    </row>
    <row r="3" spans="2:9" ht="16.45" customHeight="1">
      <c r="B3" s="341" t="str">
        <f>'I.A ütem ELŐLAP'!C29</f>
        <v>KÉSZÜLT A 2112 VERESEGYHÁZ, FŐ ÚT 117-125 HRSZ: 58 SZÁM ALATT LÉTESÍTENDŐ</v>
      </c>
      <c r="C3" s="341"/>
      <c r="D3" s="341"/>
      <c r="E3" s="341"/>
      <c r="F3" s="341"/>
      <c r="G3" s="341"/>
      <c r="H3" s="341"/>
      <c r="I3" s="341"/>
    </row>
    <row r="4" spans="2:9" ht="21" customHeight="1">
      <c r="B4" s="340" t="str">
        <f>'I.A ütem ELŐLAP'!C30</f>
        <v>VERESEGYHÁZI KATOLIKUS GIMNÁZIUM</v>
      </c>
      <c r="C4" s="340"/>
      <c r="D4" s="340"/>
      <c r="E4" s="340"/>
      <c r="F4" s="340"/>
      <c r="G4" s="340"/>
      <c r="H4" s="340"/>
      <c r="I4" s="340"/>
    </row>
    <row r="5" spans="2:9" ht="21" customHeight="1">
      <c r="B5" s="342" t="str">
        <f>'I.A ütem ELŐLAP'!C31</f>
        <v>BELSŐÉPÍTÉSZETI  TENDERDOKUMENTÁCIÓJÁHOZ</v>
      </c>
      <c r="C5" s="342"/>
      <c r="D5" s="342"/>
      <c r="E5" s="342"/>
      <c r="F5" s="342"/>
      <c r="G5" s="342"/>
      <c r="H5" s="342"/>
      <c r="I5" s="342"/>
    </row>
    <row r="6" spans="2:9" ht="21" customHeight="1">
      <c r="B6" s="343" t="str">
        <f>' I.B ütem Összesítő '!B9:E9</f>
        <v>I.B ÜTEM</v>
      </c>
      <c r="C6" s="343"/>
      <c r="D6" s="343"/>
      <c r="E6" s="343"/>
      <c r="F6" s="343"/>
      <c r="G6" s="343"/>
      <c r="H6" s="343"/>
      <c r="I6" s="343"/>
    </row>
    <row r="7" spans="2:9" ht="19.600000000000001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3.5" customHeight="1"/>
    <row r="10" spans="2:9" s="45" customFormat="1" ht="19.600000000000001" customHeight="1">
      <c r="B10" s="339" t="s">
        <v>747</v>
      </c>
      <c r="C10" s="339"/>
      <c r="D10" s="339"/>
      <c r="E10" s="339"/>
      <c r="F10" s="339"/>
      <c r="G10" s="339"/>
      <c r="H10" s="339"/>
      <c r="I10" s="339"/>
    </row>
    <row r="11" spans="2:9" ht="17.25" customHeight="1">
      <c r="B11" s="330" t="s">
        <v>670</v>
      </c>
      <c r="C11" s="331"/>
      <c r="D11" s="331"/>
      <c r="E11" s="331"/>
      <c r="F11" s="331"/>
      <c r="G11" s="331"/>
      <c r="H11" s="331"/>
      <c r="I11" s="332"/>
    </row>
    <row r="12" spans="2:9" ht="15.85" customHeight="1">
      <c r="B12" s="330" t="s">
        <v>31</v>
      </c>
      <c r="C12" s="331"/>
      <c r="D12" s="331"/>
      <c r="E12" s="331"/>
      <c r="F12" s="331"/>
      <c r="G12" s="331"/>
      <c r="H12" s="331"/>
      <c r="I12" s="332"/>
    </row>
    <row r="13" spans="2:9" ht="27.7" customHeight="1">
      <c r="B13" s="330" t="s">
        <v>32</v>
      </c>
      <c r="C13" s="331"/>
      <c r="D13" s="331"/>
      <c r="E13" s="331"/>
      <c r="F13" s="331"/>
      <c r="G13" s="331"/>
      <c r="H13" s="331"/>
      <c r="I13" s="332"/>
    </row>
    <row r="14" spans="2:9" s="45" customFormat="1" ht="18" customHeight="1">
      <c r="B14" s="185" t="s">
        <v>102</v>
      </c>
      <c r="C14" s="122" t="s">
        <v>694</v>
      </c>
      <c r="D14" s="186"/>
      <c r="E14" s="187"/>
      <c r="F14" s="188" t="s">
        <v>705</v>
      </c>
      <c r="G14" s="188"/>
      <c r="H14" s="188"/>
      <c r="I14" s="189"/>
    </row>
    <row r="15" spans="2:9" ht="54.8" customHeight="1">
      <c r="B15" s="273">
        <v>1</v>
      </c>
      <c r="C15" s="121" t="s">
        <v>698</v>
      </c>
      <c r="D15" s="120">
        <v>94.52</v>
      </c>
      <c r="E15" s="120" t="s">
        <v>13</v>
      </c>
      <c r="F15" s="116"/>
      <c r="G15" s="116"/>
      <c r="H15" s="116">
        <f t="shared" ref="H15" si="0">ROUND(D15*F15, 0)</f>
        <v>0</v>
      </c>
      <c r="I15" s="116">
        <f t="shared" ref="I15" si="1">ROUND(D15*G15, 0)</f>
        <v>0</v>
      </c>
    </row>
    <row r="16" spans="2:9" ht="66.05" customHeight="1">
      <c r="B16" s="184">
        <v>2</v>
      </c>
      <c r="C16" s="121" t="s">
        <v>697</v>
      </c>
      <c r="D16" s="120">
        <v>128.61000000000001</v>
      </c>
      <c r="E16" s="120" t="s">
        <v>13</v>
      </c>
      <c r="F16" s="116"/>
      <c r="G16" s="116"/>
      <c r="H16" s="116">
        <f>ROUND(D16*F16, 0)</f>
        <v>0</v>
      </c>
      <c r="I16" s="116">
        <f>ROUND(D16*G16, 0)</f>
        <v>0</v>
      </c>
    </row>
    <row r="17" spans="2:9" ht="39.450000000000003">
      <c r="B17" s="273">
        <v>3</v>
      </c>
      <c r="C17" s="272" t="s">
        <v>696</v>
      </c>
      <c r="D17" s="120">
        <v>8.5399999999999991</v>
      </c>
      <c r="E17" s="120" t="s">
        <v>13</v>
      </c>
      <c r="F17" s="116"/>
      <c r="G17" s="116"/>
      <c r="H17" s="116">
        <f>ROUND(D17*F17, 0)</f>
        <v>0</v>
      </c>
      <c r="I17" s="116">
        <f>ROUND(D17*G17, 0)</f>
        <v>0</v>
      </c>
    </row>
    <row r="18" spans="2:9" ht="65.75">
      <c r="B18" s="184">
        <v>4</v>
      </c>
      <c r="C18" s="121" t="s">
        <v>695</v>
      </c>
      <c r="D18" s="120">
        <v>10.18</v>
      </c>
      <c r="E18" s="120" t="s">
        <v>13</v>
      </c>
      <c r="F18" s="116"/>
      <c r="G18" s="116"/>
      <c r="H18" s="116">
        <f t="shared" ref="H18" si="2">ROUND(D18*F18, 0)</f>
        <v>0</v>
      </c>
      <c r="I18" s="116">
        <f t="shared" ref="I18" si="3">ROUND(D18*G18, 0)</f>
        <v>0</v>
      </c>
    </row>
    <row r="19" spans="2:9" ht="65.75">
      <c r="B19" s="273">
        <v>5</v>
      </c>
      <c r="C19" s="121" t="s">
        <v>699</v>
      </c>
      <c r="D19" s="120">
        <v>7.31</v>
      </c>
      <c r="E19" s="120" t="s">
        <v>13</v>
      </c>
      <c r="F19" s="116"/>
      <c r="G19" s="116"/>
      <c r="H19" s="116">
        <f>ROUND(D19*F19, 0)</f>
        <v>0</v>
      </c>
      <c r="I19" s="116">
        <f>ROUND(D19*G19, 0)</f>
        <v>0</v>
      </c>
    </row>
    <row r="20" spans="2:9" s="45" customFormat="1" ht="18" customHeight="1">
      <c r="B20" s="185" t="s">
        <v>103</v>
      </c>
      <c r="C20" s="122" t="s">
        <v>708</v>
      </c>
      <c r="D20" s="186"/>
      <c r="E20" s="187"/>
      <c r="F20" s="188"/>
      <c r="G20" s="188"/>
      <c r="H20" s="188"/>
      <c r="I20" s="189"/>
    </row>
    <row r="21" spans="2:9" ht="40.549999999999997" customHeight="1">
      <c r="B21" s="184">
        <v>6</v>
      </c>
      <c r="C21" s="121" t="s">
        <v>691</v>
      </c>
      <c r="D21" s="120">
        <v>51.04</v>
      </c>
      <c r="E21" s="120" t="s">
        <v>13</v>
      </c>
      <c r="F21" s="116"/>
      <c r="G21" s="116"/>
      <c r="H21" s="116">
        <f>ROUND(D21*F21, 0)</f>
        <v>0</v>
      </c>
      <c r="I21" s="116">
        <f>ROUND(D21*G21, 0)</f>
        <v>0</v>
      </c>
    </row>
    <row r="22" spans="2:9" ht="26.3">
      <c r="B22" s="184">
        <v>7</v>
      </c>
      <c r="C22" s="121" t="s">
        <v>692</v>
      </c>
      <c r="D22" s="120">
        <v>28.27</v>
      </c>
      <c r="E22" s="120" t="s">
        <v>13</v>
      </c>
      <c r="F22" s="116"/>
      <c r="G22" s="116"/>
      <c r="H22" s="116">
        <f>ROUND(D22*F22, 0)</f>
        <v>0</v>
      </c>
      <c r="I22" s="116">
        <f>ROUND(D22*G22, 0)</f>
        <v>0</v>
      </c>
    </row>
    <row r="23" spans="2:9" ht="40.549999999999997" customHeight="1">
      <c r="B23" s="184">
        <v>8</v>
      </c>
      <c r="C23" s="121" t="s">
        <v>693</v>
      </c>
      <c r="D23" s="120">
        <v>2.4300000000000002</v>
      </c>
      <c r="E23" s="120" t="s">
        <v>13</v>
      </c>
      <c r="F23" s="116"/>
      <c r="G23" s="116"/>
      <c r="H23" s="116">
        <f t="shared" ref="H23:H24" si="4">ROUND(D23*F23, 0)</f>
        <v>0</v>
      </c>
      <c r="I23" s="116">
        <f t="shared" ref="I23:I24" si="5">ROUND(D23*G23, 0)</f>
        <v>0</v>
      </c>
    </row>
    <row r="24" spans="2:9" ht="26.3" customHeight="1">
      <c r="B24" s="184">
        <v>9</v>
      </c>
      <c r="C24" s="121" t="s">
        <v>709</v>
      </c>
      <c r="D24" s="120">
        <v>33.79</v>
      </c>
      <c r="E24" s="120" t="s">
        <v>13</v>
      </c>
      <c r="F24" s="116"/>
      <c r="G24" s="116"/>
      <c r="H24" s="116">
        <f t="shared" si="4"/>
        <v>0</v>
      </c>
      <c r="I24" s="116">
        <f t="shared" si="5"/>
        <v>0</v>
      </c>
    </row>
    <row r="25" spans="2:9" s="45" customFormat="1" ht="18" customHeight="1">
      <c r="B25" s="57"/>
      <c r="C25" s="58" t="s">
        <v>24</v>
      </c>
      <c r="D25" s="59"/>
      <c r="E25" s="58"/>
      <c r="F25" s="60"/>
      <c r="G25" s="61"/>
      <c r="H25" s="62">
        <f>SUM(H14:H24)</f>
        <v>0</v>
      </c>
      <c r="I25" s="62">
        <f>SUM(I14:I24)</f>
        <v>0</v>
      </c>
    </row>
    <row r="26" spans="2:9">
      <c r="B26" s="40"/>
    </row>
    <row r="27" spans="2:9">
      <c r="B27" s="40"/>
    </row>
    <row r="28" spans="2:9" s="45" customFormat="1" ht="19.600000000000001" customHeight="1">
      <c r="B28" s="329" t="s">
        <v>34</v>
      </c>
      <c r="C28" s="329"/>
      <c r="D28" s="329"/>
      <c r="E28" s="329"/>
      <c r="F28" s="329"/>
      <c r="G28" s="329"/>
      <c r="H28" s="329"/>
      <c r="I28" s="329"/>
    </row>
    <row r="29" spans="2:9" ht="20.2" customHeight="1">
      <c r="B29" s="326" t="s">
        <v>108</v>
      </c>
      <c r="C29" s="327"/>
      <c r="D29" s="327"/>
      <c r="E29" s="327"/>
      <c r="F29" s="327"/>
      <c r="G29" s="327"/>
      <c r="H29" s="327"/>
      <c r="I29" s="328"/>
    </row>
    <row r="30" spans="2:9" ht="21.8" customHeight="1">
      <c r="B30" s="326" t="s">
        <v>29</v>
      </c>
      <c r="C30" s="327"/>
      <c r="D30" s="327"/>
      <c r="E30" s="327"/>
      <c r="F30" s="327"/>
      <c r="G30" s="327"/>
      <c r="H30" s="327"/>
      <c r="I30" s="328"/>
    </row>
    <row r="31" spans="2:9" ht="65.3" customHeight="1">
      <c r="B31" s="126">
        <v>1</v>
      </c>
      <c r="C31" s="274" t="s">
        <v>796</v>
      </c>
      <c r="D31" s="120">
        <v>29.22</v>
      </c>
      <c r="E31" s="190" t="s">
        <v>13</v>
      </c>
      <c r="F31" s="191"/>
      <c r="G31" s="191"/>
      <c r="H31" s="191">
        <f t="shared" ref="H31" si="6">ROUND(D31*F31, 0)</f>
        <v>0</v>
      </c>
      <c r="I31" s="191">
        <f t="shared" ref="I31" si="7">ROUND(D31*G31, 0)</f>
        <v>0</v>
      </c>
    </row>
    <row r="32" spans="2:9" ht="76.55" customHeight="1">
      <c r="B32" s="126">
        <v>2</v>
      </c>
      <c r="C32" s="274" t="s">
        <v>797</v>
      </c>
      <c r="D32" s="120">
        <v>35.57</v>
      </c>
      <c r="E32" s="190" t="s">
        <v>13</v>
      </c>
      <c r="F32" s="191"/>
      <c r="G32" s="191"/>
      <c r="H32" s="191">
        <f t="shared" ref="H32" si="8">ROUND(D32*F32, 0)</f>
        <v>0</v>
      </c>
      <c r="I32" s="191">
        <f t="shared" ref="I32" si="9">ROUND(D32*G32, 0)</f>
        <v>0</v>
      </c>
    </row>
    <row r="33" spans="1:9" s="94" customFormat="1" ht="18" customHeight="1">
      <c r="B33" s="95"/>
      <c r="C33" s="96" t="s">
        <v>24</v>
      </c>
      <c r="D33" s="97"/>
      <c r="E33" s="96"/>
      <c r="F33" s="98"/>
      <c r="G33" s="99"/>
      <c r="H33" s="100">
        <f>SUM(H31:H32)</f>
        <v>0</v>
      </c>
      <c r="I33" s="100">
        <f>SUM(I31:I32)</f>
        <v>0</v>
      </c>
    </row>
    <row r="34" spans="1:9" s="71" customFormat="1">
      <c r="B34" s="88"/>
      <c r="C34" s="89"/>
      <c r="D34" s="90"/>
      <c r="E34" s="90"/>
      <c r="F34" s="91"/>
      <c r="G34" s="91"/>
      <c r="H34" s="91"/>
      <c r="I34" s="91"/>
    </row>
    <row r="35" spans="1:9" s="71" customFormat="1" ht="13.5" customHeight="1">
      <c r="B35" s="88"/>
      <c r="C35" s="89"/>
      <c r="D35" s="90"/>
      <c r="E35" s="90"/>
      <c r="F35" s="91"/>
      <c r="G35" s="91"/>
      <c r="H35" s="91"/>
      <c r="I35" s="91"/>
    </row>
    <row r="36" spans="1:9" s="45" customFormat="1" ht="20.2" customHeight="1">
      <c r="B36" s="329" t="s">
        <v>656</v>
      </c>
      <c r="C36" s="329"/>
      <c r="D36" s="329"/>
      <c r="E36" s="329"/>
      <c r="F36" s="329"/>
      <c r="G36" s="329"/>
      <c r="H36" s="329"/>
      <c r="I36" s="329"/>
    </row>
    <row r="37" spans="1:9" ht="16.45" customHeight="1">
      <c r="B37" s="326" t="s">
        <v>40</v>
      </c>
      <c r="C37" s="327"/>
      <c r="D37" s="327"/>
      <c r="E37" s="327"/>
      <c r="F37" s="327"/>
      <c r="G37" s="327"/>
      <c r="H37" s="327"/>
      <c r="I37" s="328"/>
    </row>
    <row r="38" spans="1:9" ht="28.5" customHeight="1">
      <c r="B38" s="326" t="s">
        <v>27</v>
      </c>
      <c r="C38" s="327"/>
      <c r="D38" s="327"/>
      <c r="E38" s="327"/>
      <c r="F38" s="327"/>
      <c r="G38" s="327"/>
      <c r="H38" s="327"/>
      <c r="I38" s="328"/>
    </row>
    <row r="39" spans="1:9" ht="18.8" customHeight="1">
      <c r="B39" s="326" t="s">
        <v>28</v>
      </c>
      <c r="C39" s="327"/>
      <c r="D39" s="327"/>
      <c r="E39" s="327"/>
      <c r="F39" s="327"/>
      <c r="G39" s="327"/>
      <c r="H39" s="327"/>
      <c r="I39" s="328"/>
    </row>
    <row r="40" spans="1:9" s="71" customFormat="1" ht="27.1" customHeight="1">
      <c r="A40" s="72"/>
      <c r="B40" s="103">
        <v>1</v>
      </c>
      <c r="C40" s="105" t="s">
        <v>127</v>
      </c>
      <c r="D40" s="201"/>
      <c r="E40" s="201"/>
      <c r="F40" s="202"/>
      <c r="G40" s="202"/>
      <c r="H40" s="202"/>
      <c r="I40" s="203"/>
    </row>
    <row r="41" spans="1:9" s="71" customFormat="1" ht="68.25" customHeight="1">
      <c r="A41" s="72"/>
      <c r="B41" s="86"/>
      <c r="C41" s="87" t="s">
        <v>129</v>
      </c>
      <c r="D41" s="204"/>
      <c r="E41" s="204"/>
      <c r="F41" s="205"/>
      <c r="G41" s="205"/>
      <c r="H41" s="205"/>
      <c r="I41" s="206"/>
    </row>
    <row r="42" spans="1:9" s="71" customFormat="1" ht="16.45" customHeight="1">
      <c r="A42" s="72"/>
      <c r="B42" s="93"/>
      <c r="C42" s="76" t="s">
        <v>128</v>
      </c>
      <c r="D42" s="207"/>
      <c r="E42" s="207"/>
      <c r="F42" s="208"/>
      <c r="G42" s="208"/>
      <c r="H42" s="208"/>
      <c r="I42" s="209"/>
    </row>
    <row r="43" spans="1:9" s="71" customFormat="1" ht="16.45" customHeight="1">
      <c r="A43" s="72"/>
      <c r="B43" s="77"/>
      <c r="C43" s="115" t="s">
        <v>3</v>
      </c>
      <c r="D43" s="210">
        <v>3</v>
      </c>
      <c r="E43" s="210" t="s">
        <v>4</v>
      </c>
      <c r="F43" s="104"/>
      <c r="G43" s="104"/>
      <c r="H43" s="75">
        <f>ROUND(D43*F43, 0)</f>
        <v>0</v>
      </c>
      <c r="I43" s="75">
        <f>ROUND(D43*G43, 0)</f>
        <v>0</v>
      </c>
    </row>
    <row r="44" spans="1:9" s="85" customFormat="1" ht="18.8" customHeight="1">
      <c r="B44" s="78"/>
      <c r="C44" s="79" t="s">
        <v>24</v>
      </c>
      <c r="D44" s="80"/>
      <c r="E44" s="79"/>
      <c r="F44" s="81"/>
      <c r="G44" s="82"/>
      <c r="H44" s="83">
        <f>SUM(H40:H43)</f>
        <v>0</v>
      </c>
      <c r="I44" s="83">
        <f>SUM(I40:I43)</f>
        <v>0</v>
      </c>
    </row>
    <row r="45" spans="1:9" s="71" customFormat="1" ht="13.5" customHeight="1">
      <c r="B45" s="88"/>
      <c r="C45" s="89"/>
      <c r="D45" s="90"/>
      <c r="E45" s="90"/>
      <c r="F45" s="91"/>
      <c r="G45" s="91"/>
      <c r="H45" s="91"/>
      <c r="I45" s="91"/>
    </row>
    <row r="46" spans="1:9" s="71" customFormat="1" ht="13.5" customHeight="1">
      <c r="B46" s="88"/>
      <c r="C46" s="89"/>
      <c r="D46" s="90"/>
      <c r="E46" s="90"/>
      <c r="F46" s="91"/>
      <c r="G46" s="91"/>
      <c r="H46" s="91"/>
      <c r="I46" s="91"/>
    </row>
    <row r="47" spans="1:9" s="85" customFormat="1" ht="21" customHeight="1">
      <c r="B47" s="344" t="s">
        <v>657</v>
      </c>
      <c r="C47" s="344"/>
      <c r="D47" s="344"/>
      <c r="E47" s="344"/>
      <c r="F47" s="344"/>
      <c r="G47" s="344"/>
      <c r="H47" s="344"/>
      <c r="I47" s="344"/>
    </row>
    <row r="48" spans="1:9" s="71" customFormat="1" ht="17.25" customHeight="1">
      <c r="B48" s="345" t="s">
        <v>194</v>
      </c>
      <c r="C48" s="346"/>
      <c r="D48" s="346"/>
      <c r="E48" s="346"/>
      <c r="F48" s="346"/>
      <c r="G48" s="346"/>
      <c r="H48" s="346"/>
      <c r="I48" s="347"/>
    </row>
    <row r="49" spans="1:9" s="71" customFormat="1" ht="15.05" customHeight="1">
      <c r="A49" s="72"/>
      <c r="B49" s="103">
        <v>1</v>
      </c>
      <c r="C49" s="105" t="s">
        <v>383</v>
      </c>
      <c r="D49" s="201"/>
      <c r="E49" s="201"/>
      <c r="F49" s="202"/>
      <c r="G49" s="202"/>
      <c r="H49" s="202"/>
      <c r="I49" s="203"/>
    </row>
    <row r="50" spans="1:9" s="71" customFormat="1" ht="15.85" customHeight="1">
      <c r="A50" s="72"/>
      <c r="B50" s="86"/>
      <c r="C50" s="87" t="s">
        <v>306</v>
      </c>
      <c r="D50" s="204"/>
      <c r="E50" s="204"/>
      <c r="F50" s="205"/>
      <c r="G50" s="205"/>
      <c r="H50" s="205"/>
      <c r="I50" s="206"/>
    </row>
    <row r="51" spans="1:9" s="71" customFormat="1" ht="13.5" customHeight="1">
      <c r="A51" s="72"/>
      <c r="B51" s="86"/>
      <c r="C51" s="87" t="s">
        <v>307</v>
      </c>
      <c r="D51" s="204"/>
      <c r="E51" s="204"/>
      <c r="F51" s="205"/>
      <c r="G51" s="205"/>
      <c r="H51" s="205"/>
      <c r="I51" s="206"/>
    </row>
    <row r="52" spans="1:9" s="71" customFormat="1" ht="53.25" customHeight="1">
      <c r="A52" s="72"/>
      <c r="B52" s="86"/>
      <c r="C52" s="87" t="s">
        <v>308</v>
      </c>
      <c r="D52" s="204"/>
      <c r="E52" s="204"/>
      <c r="F52" s="205"/>
      <c r="G52" s="205"/>
      <c r="H52" s="205"/>
      <c r="I52" s="206"/>
    </row>
    <row r="53" spans="1:9" s="71" customFormat="1" ht="29.3" customHeight="1">
      <c r="A53" s="72"/>
      <c r="B53" s="86"/>
      <c r="C53" s="87" t="s">
        <v>381</v>
      </c>
      <c r="D53" s="204"/>
      <c r="E53" s="204"/>
      <c r="F53" s="205"/>
      <c r="G53" s="205"/>
      <c r="H53" s="205"/>
      <c r="I53" s="206"/>
    </row>
    <row r="54" spans="1:9" s="71" customFormat="1" ht="29.3" customHeight="1">
      <c r="A54" s="72"/>
      <c r="B54" s="86"/>
      <c r="C54" s="87" t="s">
        <v>382</v>
      </c>
      <c r="D54" s="204"/>
      <c r="E54" s="204"/>
      <c r="F54" s="205"/>
      <c r="G54" s="205"/>
      <c r="H54" s="205"/>
      <c r="I54" s="206"/>
    </row>
    <row r="55" spans="1:9" s="71" customFormat="1" ht="30.05" customHeight="1">
      <c r="A55" s="72"/>
      <c r="B55" s="86"/>
      <c r="C55" s="87" t="s">
        <v>379</v>
      </c>
      <c r="D55" s="204"/>
      <c r="E55" s="204"/>
      <c r="F55" s="205"/>
      <c r="G55" s="205"/>
      <c r="H55" s="205"/>
      <c r="I55" s="206"/>
    </row>
    <row r="56" spans="1:9" s="71" customFormat="1" ht="41.35" customHeight="1">
      <c r="A56" s="72"/>
      <c r="B56" s="86"/>
      <c r="C56" s="87" t="s">
        <v>428</v>
      </c>
      <c r="D56" s="204"/>
      <c r="E56" s="204"/>
      <c r="F56" s="205"/>
      <c r="G56" s="205"/>
      <c r="H56" s="205"/>
      <c r="I56" s="206"/>
    </row>
    <row r="57" spans="1:9" s="71" customFormat="1" ht="27.7" customHeight="1">
      <c r="A57" s="72"/>
      <c r="B57" s="86"/>
      <c r="C57" s="87" t="s">
        <v>391</v>
      </c>
      <c r="D57" s="204"/>
      <c r="E57" s="204"/>
      <c r="F57" s="205"/>
      <c r="G57" s="205"/>
      <c r="H57" s="205"/>
      <c r="I57" s="206"/>
    </row>
    <row r="58" spans="1:9" s="71" customFormat="1" ht="16.45" customHeight="1">
      <c r="A58" s="72"/>
      <c r="B58" s="86"/>
      <c r="C58" s="223" t="s">
        <v>197</v>
      </c>
      <c r="D58" s="207"/>
      <c r="E58" s="207"/>
      <c r="F58" s="208"/>
      <c r="G58" s="208"/>
      <c r="H58" s="208"/>
      <c r="I58" s="209"/>
    </row>
    <row r="59" spans="1:9" s="71" customFormat="1" ht="16.45" customHeight="1">
      <c r="A59" s="72"/>
      <c r="B59" s="195"/>
      <c r="C59" s="224" t="s">
        <v>3</v>
      </c>
      <c r="D59" s="210">
        <v>1</v>
      </c>
      <c r="E59" s="210" t="s">
        <v>4</v>
      </c>
      <c r="F59" s="104"/>
      <c r="G59" s="104"/>
      <c r="H59" s="75">
        <f>ROUND(D59*F59, 0)</f>
        <v>0</v>
      </c>
      <c r="I59" s="75">
        <f>ROUND(D59*G59, 0)</f>
        <v>0</v>
      </c>
    </row>
    <row r="60" spans="1:9" s="71" customFormat="1" ht="26.3">
      <c r="A60" s="72"/>
      <c r="B60" s="103">
        <v>2</v>
      </c>
      <c r="C60" s="105" t="s">
        <v>384</v>
      </c>
      <c r="D60" s="201"/>
      <c r="E60" s="201"/>
      <c r="F60" s="202"/>
      <c r="G60" s="202"/>
      <c r="H60" s="202"/>
      <c r="I60" s="203"/>
    </row>
    <row r="61" spans="1:9" s="71" customFormat="1" ht="28.5" customHeight="1">
      <c r="A61" s="72"/>
      <c r="B61" s="86"/>
      <c r="C61" s="87" t="s">
        <v>195</v>
      </c>
      <c r="D61" s="204"/>
      <c r="E61" s="204"/>
      <c r="F61" s="205"/>
      <c r="G61" s="205"/>
      <c r="H61" s="205"/>
      <c r="I61" s="206"/>
    </row>
    <row r="62" spans="1:9" s="71" customFormat="1" ht="39.799999999999997" customHeight="1">
      <c r="A62" s="72"/>
      <c r="B62" s="86"/>
      <c r="C62" s="87" t="s">
        <v>386</v>
      </c>
      <c r="D62" s="204"/>
      <c r="E62" s="204"/>
      <c r="F62" s="205"/>
      <c r="G62" s="205"/>
      <c r="H62" s="205"/>
      <c r="I62" s="206"/>
    </row>
    <row r="63" spans="1:9" s="71" customFormat="1" ht="42.75" customHeight="1">
      <c r="A63" s="72"/>
      <c r="B63" s="86"/>
      <c r="C63" s="87" t="s">
        <v>385</v>
      </c>
      <c r="D63" s="204"/>
      <c r="E63" s="204"/>
      <c r="F63" s="205"/>
      <c r="G63" s="205"/>
      <c r="H63" s="205"/>
      <c r="I63" s="206"/>
    </row>
    <row r="64" spans="1:9" s="71" customFormat="1" ht="27.7" customHeight="1">
      <c r="A64" s="72"/>
      <c r="B64" s="86"/>
      <c r="C64" s="87" t="s">
        <v>390</v>
      </c>
      <c r="D64" s="204"/>
      <c r="E64" s="204"/>
      <c r="F64" s="205"/>
      <c r="G64" s="205"/>
      <c r="H64" s="205"/>
      <c r="I64" s="206"/>
    </row>
    <row r="65" spans="1:9" s="71" customFormat="1" ht="16.45" customHeight="1">
      <c r="A65" s="72"/>
      <c r="B65" s="93"/>
      <c r="C65" s="223" t="s">
        <v>198</v>
      </c>
      <c r="D65" s="207"/>
      <c r="E65" s="207"/>
      <c r="F65" s="208"/>
      <c r="G65" s="208"/>
      <c r="H65" s="208"/>
      <c r="I65" s="209"/>
    </row>
    <row r="66" spans="1:9" s="71" customFormat="1" ht="16.45" customHeight="1">
      <c r="A66" s="72"/>
      <c r="B66" s="77"/>
      <c r="C66" s="224" t="s">
        <v>3</v>
      </c>
      <c r="D66" s="210">
        <v>2</v>
      </c>
      <c r="E66" s="210" t="s">
        <v>4</v>
      </c>
      <c r="F66" s="104"/>
      <c r="G66" s="104"/>
      <c r="H66" s="75">
        <f>ROUND(D66*F66, 0)</f>
        <v>0</v>
      </c>
      <c r="I66" s="75">
        <f>ROUND(D66*G66, 0)</f>
        <v>0</v>
      </c>
    </row>
    <row r="67" spans="1:9" s="71" customFormat="1" ht="15.05" customHeight="1">
      <c r="A67" s="72"/>
      <c r="B67" s="103">
        <v>3</v>
      </c>
      <c r="C67" s="105" t="s">
        <v>749</v>
      </c>
      <c r="D67" s="201"/>
      <c r="E67" s="201"/>
      <c r="F67" s="202"/>
      <c r="G67" s="202"/>
      <c r="H67" s="202"/>
      <c r="I67" s="203"/>
    </row>
    <row r="68" spans="1:9" s="71" customFormat="1" ht="27.7" customHeight="1">
      <c r="A68" s="72"/>
      <c r="B68" s="86"/>
      <c r="C68" s="87" t="s">
        <v>195</v>
      </c>
      <c r="D68" s="204"/>
      <c r="E68" s="204"/>
      <c r="F68" s="205"/>
      <c r="G68" s="205"/>
      <c r="H68" s="205"/>
      <c r="I68" s="206"/>
    </row>
    <row r="69" spans="1:9" s="71" customFormat="1" ht="79.55" customHeight="1">
      <c r="A69" s="72"/>
      <c r="B69" s="86"/>
      <c r="C69" s="87" t="s">
        <v>407</v>
      </c>
      <c r="D69" s="204"/>
      <c r="E69" s="204"/>
      <c r="F69" s="205"/>
      <c r="G69" s="205"/>
      <c r="H69" s="205"/>
      <c r="I69" s="206"/>
    </row>
    <row r="70" spans="1:9" s="71" customFormat="1" ht="43.55" customHeight="1">
      <c r="A70" s="72"/>
      <c r="B70" s="86"/>
      <c r="C70" s="87" t="s">
        <v>408</v>
      </c>
      <c r="D70" s="204"/>
      <c r="E70" s="204"/>
      <c r="F70" s="205"/>
      <c r="G70" s="205"/>
      <c r="H70" s="205"/>
      <c r="I70" s="206"/>
    </row>
    <row r="71" spans="1:9" s="71" customFormat="1" ht="27.1" customHeight="1">
      <c r="A71" s="72"/>
      <c r="B71" s="86"/>
      <c r="C71" s="87" t="s">
        <v>406</v>
      </c>
      <c r="D71" s="204"/>
      <c r="E71" s="204"/>
      <c r="F71" s="205"/>
      <c r="G71" s="205"/>
      <c r="H71" s="205"/>
      <c r="I71" s="206"/>
    </row>
    <row r="72" spans="1:9" s="71" customFormat="1" ht="16.45" customHeight="1">
      <c r="A72" s="72"/>
      <c r="B72" s="86"/>
      <c r="C72" s="223" t="s">
        <v>405</v>
      </c>
      <c r="D72" s="207"/>
      <c r="E72" s="207"/>
      <c r="F72" s="208"/>
      <c r="G72" s="208"/>
      <c r="H72" s="208"/>
      <c r="I72" s="209"/>
    </row>
    <row r="73" spans="1:9" s="71" customFormat="1" ht="16.45" customHeight="1">
      <c r="A73" s="72"/>
      <c r="B73" s="195"/>
      <c r="C73" s="224" t="s">
        <v>3</v>
      </c>
      <c r="D73" s="210">
        <v>1</v>
      </c>
      <c r="E73" s="210" t="s">
        <v>4</v>
      </c>
      <c r="F73" s="104"/>
      <c r="G73" s="104"/>
      <c r="H73" s="75">
        <f>ROUND(D73*F73, 0)</f>
        <v>0</v>
      </c>
      <c r="I73" s="75">
        <f>ROUND(D73*G73, 0)</f>
        <v>0</v>
      </c>
    </row>
    <row r="74" spans="1:9" s="71" customFormat="1" ht="14.25" customHeight="1">
      <c r="A74" s="72"/>
      <c r="B74" s="103">
        <v>4</v>
      </c>
      <c r="C74" s="105" t="s">
        <v>651</v>
      </c>
      <c r="D74" s="201"/>
      <c r="E74" s="201"/>
      <c r="F74" s="202"/>
      <c r="G74" s="202"/>
      <c r="H74" s="202"/>
      <c r="I74" s="203"/>
    </row>
    <row r="75" spans="1:9" s="71" customFormat="1" ht="27.1" customHeight="1">
      <c r="A75" s="72"/>
      <c r="B75" s="86"/>
      <c r="C75" s="87" t="s">
        <v>195</v>
      </c>
      <c r="D75" s="204"/>
      <c r="E75" s="204"/>
      <c r="F75" s="205"/>
      <c r="G75" s="205"/>
      <c r="H75" s="205"/>
      <c r="I75" s="206"/>
    </row>
    <row r="76" spans="1:9" s="71" customFormat="1" ht="65.75">
      <c r="A76" s="72"/>
      <c r="B76" s="86"/>
      <c r="C76" s="87" t="s">
        <v>407</v>
      </c>
      <c r="D76" s="204"/>
      <c r="E76" s="204"/>
      <c r="F76" s="205"/>
      <c r="G76" s="205"/>
      <c r="H76" s="205"/>
      <c r="I76" s="206"/>
    </row>
    <row r="77" spans="1:9" s="71" customFormat="1" ht="29.3" customHeight="1">
      <c r="A77" s="72"/>
      <c r="B77" s="86"/>
      <c r="C77" s="87" t="s">
        <v>421</v>
      </c>
      <c r="D77" s="204"/>
      <c r="E77" s="204"/>
      <c r="F77" s="205"/>
      <c r="G77" s="205"/>
      <c r="H77" s="205"/>
      <c r="I77" s="206"/>
    </row>
    <row r="78" spans="1:9" s="71" customFormat="1" ht="26.3" customHeight="1">
      <c r="A78" s="72"/>
      <c r="B78" s="86"/>
      <c r="C78" s="87" t="s">
        <v>422</v>
      </c>
      <c r="D78" s="204"/>
      <c r="E78" s="204"/>
      <c r="F78" s="205"/>
      <c r="G78" s="205"/>
      <c r="H78" s="205"/>
      <c r="I78" s="206"/>
    </row>
    <row r="79" spans="1:9" s="71" customFormat="1" ht="16.45" customHeight="1">
      <c r="A79" s="72"/>
      <c r="B79" s="93"/>
      <c r="C79" s="76" t="s">
        <v>209</v>
      </c>
      <c r="D79" s="207"/>
      <c r="E79" s="207"/>
      <c r="F79" s="208"/>
      <c r="G79" s="208"/>
      <c r="H79" s="208"/>
      <c r="I79" s="209"/>
    </row>
    <row r="80" spans="1:9" s="71" customFormat="1" ht="16.45" customHeight="1">
      <c r="A80" s="72"/>
      <c r="B80" s="77"/>
      <c r="C80" s="115" t="s">
        <v>3</v>
      </c>
      <c r="D80" s="210">
        <v>12</v>
      </c>
      <c r="E80" s="210" t="s">
        <v>4</v>
      </c>
      <c r="F80" s="104"/>
      <c r="G80" s="104"/>
      <c r="H80" s="75">
        <f>ROUND(D80*F80, 0)</f>
        <v>0</v>
      </c>
      <c r="I80" s="75">
        <f>ROUND(D80*G80, 0)</f>
        <v>0</v>
      </c>
    </row>
    <row r="81" spans="1:9" s="71" customFormat="1" ht="27.1" customHeight="1">
      <c r="A81" s="72"/>
      <c r="B81" s="103">
        <v>5</v>
      </c>
      <c r="C81" s="105" t="s">
        <v>423</v>
      </c>
      <c r="D81" s="201"/>
      <c r="E81" s="201"/>
      <c r="F81" s="202"/>
      <c r="G81" s="202"/>
      <c r="H81" s="202"/>
      <c r="I81" s="203"/>
    </row>
    <row r="82" spans="1:9" s="71" customFormat="1" ht="27.7" customHeight="1">
      <c r="A82" s="72"/>
      <c r="B82" s="86"/>
      <c r="C82" s="87" t="s">
        <v>195</v>
      </c>
      <c r="D82" s="204"/>
      <c r="E82" s="204"/>
      <c r="F82" s="205"/>
      <c r="G82" s="205"/>
      <c r="H82" s="205"/>
      <c r="I82" s="206"/>
    </row>
    <row r="83" spans="1:9" s="71" customFormat="1" ht="54" customHeight="1">
      <c r="A83" s="72"/>
      <c r="B83" s="86"/>
      <c r="C83" s="87" t="s">
        <v>308</v>
      </c>
      <c r="D83" s="204"/>
      <c r="E83" s="204"/>
      <c r="F83" s="205"/>
      <c r="G83" s="205"/>
      <c r="H83" s="205"/>
      <c r="I83" s="206"/>
    </row>
    <row r="84" spans="1:9" s="71" customFormat="1" ht="15.85" customHeight="1">
      <c r="A84" s="72"/>
      <c r="B84" s="86"/>
      <c r="C84" s="87" t="s">
        <v>424</v>
      </c>
      <c r="D84" s="204"/>
      <c r="E84" s="204"/>
      <c r="F84" s="205"/>
      <c r="G84" s="205"/>
      <c r="H84" s="205"/>
      <c r="I84" s="206"/>
    </row>
    <row r="85" spans="1:9" s="71" customFormat="1" ht="27.7" customHeight="1">
      <c r="A85" s="72"/>
      <c r="B85" s="86"/>
      <c r="C85" s="87" t="s">
        <v>425</v>
      </c>
      <c r="D85" s="204"/>
      <c r="E85" s="204"/>
      <c r="F85" s="205"/>
      <c r="G85" s="205"/>
      <c r="H85" s="205"/>
      <c r="I85" s="206"/>
    </row>
    <row r="86" spans="1:9" s="71" customFormat="1" ht="27.1" customHeight="1">
      <c r="A86" s="72"/>
      <c r="B86" s="86"/>
      <c r="C86" s="87" t="s">
        <v>379</v>
      </c>
      <c r="D86" s="204"/>
      <c r="E86" s="204"/>
      <c r="F86" s="205"/>
      <c r="G86" s="205"/>
      <c r="H86" s="205"/>
      <c r="I86" s="206"/>
    </row>
    <row r="87" spans="1:9" s="71" customFormat="1" ht="41.35" customHeight="1">
      <c r="A87" s="72"/>
      <c r="B87" s="86"/>
      <c r="C87" s="87" t="s">
        <v>427</v>
      </c>
      <c r="D87" s="204"/>
      <c r="E87" s="204"/>
      <c r="F87" s="205"/>
      <c r="G87" s="205"/>
      <c r="H87" s="205"/>
      <c r="I87" s="206"/>
    </row>
    <row r="88" spans="1:9" s="71" customFormat="1" ht="27.1" customHeight="1">
      <c r="A88" s="72"/>
      <c r="B88" s="86"/>
      <c r="C88" s="87" t="s">
        <v>426</v>
      </c>
      <c r="D88" s="204"/>
      <c r="E88" s="204"/>
      <c r="F88" s="205"/>
      <c r="G88" s="205"/>
      <c r="H88" s="205"/>
      <c r="I88" s="206"/>
    </row>
    <row r="89" spans="1:9" s="71" customFormat="1" ht="16.45" customHeight="1">
      <c r="A89" s="72"/>
      <c r="B89" s="93"/>
      <c r="C89" s="76" t="s">
        <v>210</v>
      </c>
      <c r="D89" s="207"/>
      <c r="E89" s="207"/>
      <c r="F89" s="208"/>
      <c r="G89" s="208"/>
      <c r="H89" s="208"/>
      <c r="I89" s="209"/>
    </row>
    <row r="90" spans="1:9" s="71" customFormat="1" ht="16.45" customHeight="1">
      <c r="A90" s="72"/>
      <c r="B90" s="77"/>
      <c r="C90" s="115" t="s">
        <v>3</v>
      </c>
      <c r="D90" s="210">
        <v>2</v>
      </c>
      <c r="E90" s="210" t="s">
        <v>4</v>
      </c>
      <c r="F90" s="104"/>
      <c r="G90" s="104"/>
      <c r="H90" s="75">
        <f>ROUND(D90*F90, 0)</f>
        <v>0</v>
      </c>
      <c r="I90" s="75">
        <f>ROUND(D90*G90, 0)</f>
        <v>0</v>
      </c>
    </row>
    <row r="91" spans="1:9" s="71" customFormat="1" ht="15.05" customHeight="1">
      <c r="A91" s="72"/>
      <c r="B91" s="103">
        <v>6</v>
      </c>
      <c r="C91" s="105" t="s">
        <v>652</v>
      </c>
      <c r="D91" s="201"/>
      <c r="E91" s="201"/>
      <c r="F91" s="202"/>
      <c r="G91" s="202"/>
      <c r="H91" s="202"/>
      <c r="I91" s="203"/>
    </row>
    <row r="92" spans="1:9" s="71" customFormat="1" ht="29.3" customHeight="1">
      <c r="A92" s="72"/>
      <c r="B92" s="86"/>
      <c r="C92" s="87" t="s">
        <v>195</v>
      </c>
      <c r="D92" s="204"/>
      <c r="E92" s="204"/>
      <c r="F92" s="205"/>
      <c r="G92" s="205"/>
      <c r="H92" s="205"/>
      <c r="I92" s="206"/>
    </row>
    <row r="93" spans="1:9" s="71" customFormat="1" ht="39.799999999999997" customHeight="1">
      <c r="A93" s="72"/>
      <c r="B93" s="86"/>
      <c r="C93" s="87" t="s">
        <v>429</v>
      </c>
      <c r="D93" s="204"/>
      <c r="E93" s="204"/>
      <c r="F93" s="205"/>
      <c r="G93" s="205"/>
      <c r="H93" s="205"/>
      <c r="I93" s="206"/>
    </row>
    <row r="94" spans="1:9" s="71" customFormat="1" ht="29.3" customHeight="1">
      <c r="A94" s="72"/>
      <c r="B94" s="86"/>
      <c r="C94" s="87" t="s">
        <v>430</v>
      </c>
      <c r="D94" s="204"/>
      <c r="E94" s="204"/>
      <c r="F94" s="205"/>
      <c r="G94" s="205"/>
      <c r="H94" s="205"/>
      <c r="I94" s="206"/>
    </row>
    <row r="95" spans="1:9" s="71" customFormat="1" ht="29.3" customHeight="1">
      <c r="A95" s="72"/>
      <c r="B95" s="86"/>
      <c r="C95" s="87" t="s">
        <v>431</v>
      </c>
      <c r="D95" s="204"/>
      <c r="E95" s="204"/>
      <c r="F95" s="205"/>
      <c r="G95" s="205"/>
      <c r="H95" s="205"/>
      <c r="I95" s="206"/>
    </row>
    <row r="96" spans="1:9" s="71" customFormat="1" ht="16.45" customHeight="1">
      <c r="A96" s="72"/>
      <c r="B96" s="93"/>
      <c r="C96" s="76" t="s">
        <v>211</v>
      </c>
      <c r="D96" s="207"/>
      <c r="E96" s="207"/>
      <c r="F96" s="208"/>
      <c r="G96" s="208"/>
      <c r="H96" s="208"/>
      <c r="I96" s="209"/>
    </row>
    <row r="97" spans="1:9" s="71" customFormat="1" ht="16.45" customHeight="1">
      <c r="A97" s="72"/>
      <c r="B97" s="77"/>
      <c r="C97" s="115" t="s">
        <v>3</v>
      </c>
      <c r="D97" s="210">
        <v>9</v>
      </c>
      <c r="E97" s="210" t="s">
        <v>4</v>
      </c>
      <c r="F97" s="104"/>
      <c r="G97" s="104"/>
      <c r="H97" s="75">
        <f>ROUND(D97*F97, 0)</f>
        <v>0</v>
      </c>
      <c r="I97" s="75">
        <f>ROUND(D97*G97, 0)</f>
        <v>0</v>
      </c>
    </row>
    <row r="98" spans="1:9" s="71" customFormat="1" ht="15.05" customHeight="1">
      <c r="A98" s="72"/>
      <c r="B98" s="103">
        <v>7</v>
      </c>
      <c r="C98" s="105" t="s">
        <v>652</v>
      </c>
      <c r="D98" s="201"/>
      <c r="E98" s="201"/>
      <c r="F98" s="202"/>
      <c r="G98" s="202"/>
      <c r="H98" s="202"/>
      <c r="I98" s="203"/>
    </row>
    <row r="99" spans="1:9" s="71" customFormat="1" ht="28.5" customHeight="1">
      <c r="A99" s="72"/>
      <c r="B99" s="86"/>
      <c r="C99" s="87" t="s">
        <v>195</v>
      </c>
      <c r="D99" s="204"/>
      <c r="E99" s="204"/>
      <c r="F99" s="205"/>
      <c r="G99" s="205"/>
      <c r="H99" s="205"/>
      <c r="I99" s="206"/>
    </row>
    <row r="100" spans="1:9" s="71" customFormat="1" ht="39.799999999999997" customHeight="1">
      <c r="A100" s="72"/>
      <c r="B100" s="86"/>
      <c r="C100" s="87" t="s">
        <v>429</v>
      </c>
      <c r="D100" s="204"/>
      <c r="E100" s="204"/>
      <c r="F100" s="205"/>
      <c r="G100" s="205"/>
      <c r="H100" s="205"/>
      <c r="I100" s="206"/>
    </row>
    <row r="101" spans="1:9" s="71" customFormat="1" ht="29.3" customHeight="1">
      <c r="A101" s="72"/>
      <c r="B101" s="86"/>
      <c r="C101" s="87" t="s">
        <v>432</v>
      </c>
      <c r="D101" s="204"/>
      <c r="E101" s="204"/>
      <c r="F101" s="205"/>
      <c r="G101" s="205"/>
      <c r="H101" s="205"/>
      <c r="I101" s="206"/>
    </row>
    <row r="102" spans="1:9" s="71" customFormat="1" ht="29.3" customHeight="1">
      <c r="A102" s="72"/>
      <c r="B102" s="86"/>
      <c r="C102" s="87" t="s">
        <v>433</v>
      </c>
      <c r="D102" s="204"/>
      <c r="E102" s="204"/>
      <c r="F102" s="205"/>
      <c r="G102" s="205"/>
      <c r="H102" s="205"/>
      <c r="I102" s="206"/>
    </row>
    <row r="103" spans="1:9" s="71" customFormat="1" ht="16.45" customHeight="1">
      <c r="A103" s="72"/>
      <c r="B103" s="93"/>
      <c r="C103" s="76" t="s">
        <v>213</v>
      </c>
      <c r="D103" s="207"/>
      <c r="E103" s="207"/>
      <c r="F103" s="208"/>
      <c r="G103" s="208"/>
      <c r="H103" s="208"/>
      <c r="I103" s="209"/>
    </row>
    <row r="104" spans="1:9" s="71" customFormat="1" ht="16.45" customHeight="1">
      <c r="A104" s="72"/>
      <c r="B104" s="77"/>
      <c r="C104" s="115" t="s">
        <v>3</v>
      </c>
      <c r="D104" s="210">
        <v>30</v>
      </c>
      <c r="E104" s="210" t="s">
        <v>4</v>
      </c>
      <c r="F104" s="104"/>
      <c r="G104" s="104"/>
      <c r="H104" s="75">
        <f>ROUND(D104*F104, 0)</f>
        <v>0</v>
      </c>
      <c r="I104" s="75">
        <f>ROUND(D104*G104, 0)</f>
        <v>0</v>
      </c>
    </row>
    <row r="105" spans="1:9" s="71" customFormat="1" ht="15.05" customHeight="1">
      <c r="A105" s="72"/>
      <c r="B105" s="103">
        <v>8</v>
      </c>
      <c r="C105" s="105" t="s">
        <v>654</v>
      </c>
      <c r="D105" s="201"/>
      <c r="E105" s="201"/>
      <c r="F105" s="202"/>
      <c r="G105" s="202"/>
      <c r="H105" s="202"/>
      <c r="I105" s="203"/>
    </row>
    <row r="106" spans="1:9" s="71" customFormat="1" ht="27.7" customHeight="1">
      <c r="A106" s="72"/>
      <c r="B106" s="86"/>
      <c r="C106" s="87" t="s">
        <v>195</v>
      </c>
      <c r="D106" s="204"/>
      <c r="E106" s="204"/>
      <c r="F106" s="205"/>
      <c r="G106" s="205"/>
      <c r="H106" s="205"/>
      <c r="I106" s="206"/>
    </row>
    <row r="107" spans="1:9" s="71" customFormat="1" ht="81.099999999999994" customHeight="1">
      <c r="A107" s="72"/>
      <c r="B107" s="86"/>
      <c r="C107" s="87" t="s">
        <v>407</v>
      </c>
      <c r="D107" s="204"/>
      <c r="E107" s="204"/>
      <c r="F107" s="205"/>
      <c r="G107" s="205"/>
      <c r="H107" s="205"/>
      <c r="I107" s="206"/>
    </row>
    <row r="108" spans="1:9" s="71" customFormat="1" ht="30.05" customHeight="1">
      <c r="A108" s="72"/>
      <c r="B108" s="86"/>
      <c r="C108" s="87" t="s">
        <v>502</v>
      </c>
      <c r="D108" s="204"/>
      <c r="E108" s="204"/>
      <c r="F108" s="205"/>
      <c r="G108" s="205"/>
      <c r="H108" s="205"/>
      <c r="I108" s="206"/>
    </row>
    <row r="109" spans="1:9" s="71" customFormat="1" ht="39.799999999999997" customHeight="1">
      <c r="A109" s="72"/>
      <c r="B109" s="86"/>
      <c r="C109" s="87" t="s">
        <v>503</v>
      </c>
      <c r="D109" s="204"/>
      <c r="E109" s="204"/>
      <c r="F109" s="205"/>
      <c r="G109" s="205"/>
      <c r="H109" s="205"/>
      <c r="I109" s="206"/>
    </row>
    <row r="110" spans="1:9" s="71" customFormat="1" ht="27.1" customHeight="1">
      <c r="A110" s="72"/>
      <c r="B110" s="86"/>
      <c r="C110" s="87" t="s">
        <v>529</v>
      </c>
      <c r="D110" s="204"/>
      <c r="E110" s="204"/>
      <c r="F110" s="205"/>
      <c r="G110" s="205"/>
      <c r="H110" s="205"/>
      <c r="I110" s="206"/>
    </row>
    <row r="111" spans="1:9" s="71" customFormat="1" ht="16.45" customHeight="1">
      <c r="A111" s="72"/>
      <c r="B111" s="93"/>
      <c r="C111" s="76" t="s">
        <v>257</v>
      </c>
      <c r="D111" s="207"/>
      <c r="E111" s="207"/>
      <c r="F111" s="208"/>
      <c r="G111" s="208"/>
      <c r="H111" s="208"/>
      <c r="I111" s="209"/>
    </row>
    <row r="112" spans="1:9" s="71" customFormat="1" ht="16.45" customHeight="1">
      <c r="A112" s="72"/>
      <c r="B112" s="77"/>
      <c r="C112" s="115" t="s">
        <v>3</v>
      </c>
      <c r="D112" s="210">
        <v>6</v>
      </c>
      <c r="E112" s="210" t="s">
        <v>4</v>
      </c>
      <c r="F112" s="104"/>
      <c r="G112" s="104"/>
      <c r="H112" s="75">
        <f>ROUND(D112*F112, 0)</f>
        <v>0</v>
      </c>
      <c r="I112" s="75">
        <f>ROUND(D112*G112, 0)</f>
        <v>0</v>
      </c>
    </row>
    <row r="113" spans="1:9" s="71" customFormat="1" ht="15.05" customHeight="1">
      <c r="A113" s="72"/>
      <c r="B113" s="103">
        <v>9</v>
      </c>
      <c r="C113" s="105" t="s">
        <v>534</v>
      </c>
      <c r="D113" s="201"/>
      <c r="E113" s="201"/>
      <c r="F113" s="202"/>
      <c r="G113" s="202"/>
      <c r="H113" s="202"/>
      <c r="I113" s="203"/>
    </row>
    <row r="114" spans="1:9" s="71" customFormat="1" ht="15.85" customHeight="1">
      <c r="A114" s="72"/>
      <c r="B114" s="86"/>
      <c r="C114" s="87" t="s">
        <v>306</v>
      </c>
      <c r="D114" s="204"/>
      <c r="E114" s="204"/>
      <c r="F114" s="205"/>
      <c r="G114" s="205"/>
      <c r="H114" s="205"/>
      <c r="I114" s="206"/>
    </row>
    <row r="115" spans="1:9" s="71" customFormat="1" ht="13.5" customHeight="1">
      <c r="A115" s="72"/>
      <c r="B115" s="86"/>
      <c r="C115" s="87" t="s">
        <v>307</v>
      </c>
      <c r="D115" s="204"/>
      <c r="E115" s="204"/>
      <c r="F115" s="205"/>
      <c r="G115" s="205"/>
      <c r="H115" s="205"/>
      <c r="I115" s="206"/>
    </row>
    <row r="116" spans="1:9" s="71" customFormat="1" ht="53.25" customHeight="1">
      <c r="A116" s="72"/>
      <c r="B116" s="86"/>
      <c r="C116" s="87" t="s">
        <v>308</v>
      </c>
      <c r="D116" s="204"/>
      <c r="E116" s="204"/>
      <c r="F116" s="205"/>
      <c r="G116" s="205"/>
      <c r="H116" s="205"/>
      <c r="I116" s="206"/>
    </row>
    <row r="117" spans="1:9" s="71" customFormat="1" ht="13.5" customHeight="1">
      <c r="A117" s="72"/>
      <c r="B117" s="86"/>
      <c r="C117" s="87" t="s">
        <v>535</v>
      </c>
      <c r="D117" s="204"/>
      <c r="E117" s="204"/>
      <c r="F117" s="205"/>
      <c r="G117" s="205"/>
      <c r="H117" s="205"/>
      <c r="I117" s="206"/>
    </row>
    <row r="118" spans="1:9" s="71" customFormat="1" ht="29.3" customHeight="1">
      <c r="A118" s="72"/>
      <c r="B118" s="86"/>
      <c r="C118" s="87" t="s">
        <v>382</v>
      </c>
      <c r="D118" s="204"/>
      <c r="E118" s="204"/>
      <c r="F118" s="205"/>
      <c r="G118" s="205"/>
      <c r="H118" s="205"/>
      <c r="I118" s="206"/>
    </row>
    <row r="119" spans="1:9" s="71" customFormat="1" ht="30.05" customHeight="1">
      <c r="A119" s="72"/>
      <c r="B119" s="86"/>
      <c r="C119" s="87" t="s">
        <v>379</v>
      </c>
      <c r="D119" s="204"/>
      <c r="E119" s="204"/>
      <c r="F119" s="205"/>
      <c r="G119" s="205"/>
      <c r="H119" s="205"/>
      <c r="I119" s="206"/>
    </row>
    <row r="120" spans="1:9" s="71" customFormat="1" ht="27.7" customHeight="1">
      <c r="A120" s="72"/>
      <c r="B120" s="86"/>
      <c r="C120" s="87" t="s">
        <v>536</v>
      </c>
      <c r="D120" s="204"/>
      <c r="E120" s="204"/>
      <c r="F120" s="205"/>
      <c r="G120" s="205"/>
      <c r="H120" s="205"/>
      <c r="I120" s="206"/>
    </row>
    <row r="121" spans="1:9" s="71" customFormat="1" ht="16.45" customHeight="1">
      <c r="A121" s="72"/>
      <c r="B121" s="86"/>
      <c r="C121" s="223" t="s">
        <v>260</v>
      </c>
      <c r="D121" s="207"/>
      <c r="E121" s="207"/>
      <c r="F121" s="208"/>
      <c r="G121" s="208"/>
      <c r="H121" s="208"/>
      <c r="I121" s="209"/>
    </row>
    <row r="122" spans="1:9" s="71" customFormat="1" ht="16.45" customHeight="1">
      <c r="A122" s="72"/>
      <c r="B122" s="195"/>
      <c r="C122" s="224" t="s">
        <v>3</v>
      </c>
      <c r="D122" s="210">
        <v>2</v>
      </c>
      <c r="E122" s="210" t="s">
        <v>4</v>
      </c>
      <c r="F122" s="104"/>
      <c r="G122" s="104"/>
      <c r="H122" s="75">
        <f>ROUND(D122*F122, 0)</f>
        <v>0</v>
      </c>
      <c r="I122" s="75">
        <f>ROUND(D122*G122, 0)</f>
        <v>0</v>
      </c>
    </row>
    <row r="123" spans="1:9" s="71" customFormat="1" ht="15.05" customHeight="1">
      <c r="A123" s="72"/>
      <c r="B123" s="103">
        <v>10</v>
      </c>
      <c r="C123" s="105" t="s">
        <v>196</v>
      </c>
      <c r="D123" s="201"/>
      <c r="E123" s="201"/>
      <c r="F123" s="202"/>
      <c r="G123" s="202"/>
      <c r="H123" s="202"/>
      <c r="I123" s="203"/>
    </row>
    <row r="124" spans="1:9" s="71" customFormat="1" ht="27.7" customHeight="1">
      <c r="A124" s="72"/>
      <c r="B124" s="86"/>
      <c r="C124" s="87" t="s">
        <v>195</v>
      </c>
      <c r="D124" s="204"/>
      <c r="E124" s="204"/>
      <c r="F124" s="205"/>
      <c r="G124" s="205"/>
      <c r="H124" s="205"/>
      <c r="I124" s="206"/>
    </row>
    <row r="125" spans="1:9" s="71" customFormat="1" ht="54" customHeight="1">
      <c r="A125" s="72"/>
      <c r="B125" s="86"/>
      <c r="C125" s="87" t="s">
        <v>308</v>
      </c>
      <c r="D125" s="204"/>
      <c r="E125" s="204"/>
      <c r="F125" s="205"/>
      <c r="G125" s="205"/>
      <c r="H125" s="205"/>
      <c r="I125" s="206"/>
    </row>
    <row r="126" spans="1:9" s="71" customFormat="1" ht="15.05" customHeight="1">
      <c r="A126" s="72"/>
      <c r="B126" s="86"/>
      <c r="C126" s="87" t="s">
        <v>424</v>
      </c>
      <c r="D126" s="204"/>
      <c r="E126" s="204"/>
      <c r="F126" s="205"/>
      <c r="G126" s="205"/>
      <c r="H126" s="205"/>
      <c r="I126" s="206"/>
    </row>
    <row r="127" spans="1:9" s="71" customFormat="1" ht="25.55" customHeight="1">
      <c r="A127" s="72"/>
      <c r="B127" s="86"/>
      <c r="C127" s="87" t="s">
        <v>548</v>
      </c>
      <c r="D127" s="204"/>
      <c r="E127" s="204"/>
      <c r="F127" s="205"/>
      <c r="G127" s="205"/>
      <c r="H127" s="205"/>
      <c r="I127" s="206"/>
    </row>
    <row r="128" spans="1:9" s="71" customFormat="1" ht="29.3" customHeight="1">
      <c r="A128" s="72"/>
      <c r="B128" s="86"/>
      <c r="C128" s="87" t="s">
        <v>379</v>
      </c>
      <c r="D128" s="204"/>
      <c r="E128" s="204"/>
      <c r="F128" s="205"/>
      <c r="G128" s="205"/>
      <c r="H128" s="205"/>
      <c r="I128" s="206"/>
    </row>
    <row r="129" spans="1:9" s="71" customFormat="1" ht="39.799999999999997" customHeight="1">
      <c r="A129" s="72"/>
      <c r="B129" s="86"/>
      <c r="C129" s="87" t="s">
        <v>549</v>
      </c>
      <c r="D129" s="204"/>
      <c r="E129" s="204"/>
      <c r="F129" s="205"/>
      <c r="G129" s="205"/>
      <c r="H129" s="205"/>
      <c r="I129" s="206"/>
    </row>
    <row r="130" spans="1:9" s="71" customFormat="1" ht="27.7" customHeight="1">
      <c r="A130" s="72"/>
      <c r="B130" s="86"/>
      <c r="C130" s="87" t="s">
        <v>550</v>
      </c>
      <c r="D130" s="204"/>
      <c r="E130" s="204"/>
      <c r="F130" s="205"/>
      <c r="G130" s="205"/>
      <c r="H130" s="205"/>
      <c r="I130" s="206"/>
    </row>
    <row r="131" spans="1:9" s="71" customFormat="1" ht="16.45" customHeight="1">
      <c r="A131" s="72"/>
      <c r="B131" s="93"/>
      <c r="C131" s="223" t="s">
        <v>266</v>
      </c>
      <c r="D131" s="207"/>
      <c r="E131" s="207"/>
      <c r="F131" s="208"/>
      <c r="G131" s="208"/>
      <c r="H131" s="208"/>
      <c r="I131" s="209"/>
    </row>
    <row r="132" spans="1:9" s="71" customFormat="1" ht="16.45" customHeight="1">
      <c r="A132" s="72"/>
      <c r="B132" s="77"/>
      <c r="C132" s="224" t="s">
        <v>3</v>
      </c>
      <c r="D132" s="234">
        <v>1</v>
      </c>
      <c r="E132" s="234" t="s">
        <v>4</v>
      </c>
      <c r="F132" s="235"/>
      <c r="G132" s="235"/>
      <c r="H132" s="231">
        <f>ROUND(D132*F132, 0)</f>
        <v>0</v>
      </c>
      <c r="I132" s="231">
        <f>ROUND(D132*G132, 0)</f>
        <v>0</v>
      </c>
    </row>
    <row r="133" spans="1:9" s="71" customFormat="1" ht="15.05" customHeight="1">
      <c r="A133" s="72"/>
      <c r="B133" s="103">
        <v>11</v>
      </c>
      <c r="C133" s="105" t="s">
        <v>555</v>
      </c>
      <c r="D133" s="201"/>
      <c r="E133" s="201"/>
      <c r="F133" s="202"/>
      <c r="G133" s="202"/>
      <c r="H133" s="202"/>
      <c r="I133" s="203"/>
    </row>
    <row r="134" spans="1:9" s="71" customFormat="1" ht="27.7" customHeight="1">
      <c r="A134" s="72"/>
      <c r="B134" s="86"/>
      <c r="C134" s="87" t="s">
        <v>195</v>
      </c>
      <c r="D134" s="204"/>
      <c r="E134" s="204"/>
      <c r="F134" s="205"/>
      <c r="G134" s="205"/>
      <c r="H134" s="205"/>
      <c r="I134" s="206"/>
    </row>
    <row r="135" spans="1:9" s="71" customFormat="1" ht="54" customHeight="1">
      <c r="A135" s="72"/>
      <c r="B135" s="86"/>
      <c r="C135" s="87" t="s">
        <v>308</v>
      </c>
      <c r="D135" s="204"/>
      <c r="E135" s="204"/>
      <c r="F135" s="205"/>
      <c r="G135" s="205"/>
      <c r="H135" s="205"/>
      <c r="I135" s="206"/>
    </row>
    <row r="136" spans="1:9" s="71" customFormat="1" ht="15.85" customHeight="1">
      <c r="A136" s="72"/>
      <c r="B136" s="86"/>
      <c r="C136" s="87" t="s">
        <v>424</v>
      </c>
      <c r="D136" s="204"/>
      <c r="E136" s="204"/>
      <c r="F136" s="205"/>
      <c r="G136" s="205"/>
      <c r="H136" s="205"/>
      <c r="I136" s="206"/>
    </row>
    <row r="137" spans="1:9" s="71" customFormat="1" ht="27.7" customHeight="1">
      <c r="A137" s="72"/>
      <c r="B137" s="86"/>
      <c r="C137" s="87" t="s">
        <v>380</v>
      </c>
      <c r="D137" s="204"/>
      <c r="E137" s="204"/>
      <c r="F137" s="205"/>
      <c r="G137" s="205"/>
      <c r="H137" s="205"/>
      <c r="I137" s="206"/>
    </row>
    <row r="138" spans="1:9" s="71" customFormat="1" ht="27.1" customHeight="1">
      <c r="A138" s="72"/>
      <c r="B138" s="86"/>
      <c r="C138" s="87" t="s">
        <v>379</v>
      </c>
      <c r="D138" s="204"/>
      <c r="E138" s="204"/>
      <c r="F138" s="205"/>
      <c r="G138" s="205"/>
      <c r="H138" s="205"/>
      <c r="I138" s="206"/>
    </row>
    <row r="139" spans="1:9" s="71" customFormat="1" ht="27.1" customHeight="1">
      <c r="A139" s="72"/>
      <c r="B139" s="86"/>
      <c r="C139" s="87" t="s">
        <v>554</v>
      </c>
      <c r="D139" s="204"/>
      <c r="E139" s="204"/>
      <c r="F139" s="205"/>
      <c r="G139" s="205"/>
      <c r="H139" s="205"/>
      <c r="I139" s="206"/>
    </row>
    <row r="140" spans="1:9" s="71" customFormat="1" ht="16.45" customHeight="1">
      <c r="A140" s="72"/>
      <c r="B140" s="93"/>
      <c r="C140" s="76" t="s">
        <v>270</v>
      </c>
      <c r="D140" s="207"/>
      <c r="E140" s="207"/>
      <c r="F140" s="208"/>
      <c r="G140" s="208"/>
      <c r="H140" s="208"/>
      <c r="I140" s="209"/>
    </row>
    <row r="141" spans="1:9" s="71" customFormat="1" ht="16.45" customHeight="1">
      <c r="A141" s="72"/>
      <c r="B141" s="77"/>
      <c r="C141" s="115" t="s">
        <v>3</v>
      </c>
      <c r="D141" s="210">
        <v>1</v>
      </c>
      <c r="E141" s="210" t="s">
        <v>4</v>
      </c>
      <c r="F141" s="104"/>
      <c r="G141" s="104"/>
      <c r="H141" s="75">
        <f>ROUND(D141*F141, 0)</f>
        <v>0</v>
      </c>
      <c r="I141" s="75">
        <f>ROUND(D141*G141, 0)</f>
        <v>0</v>
      </c>
    </row>
    <row r="142" spans="1:9" s="94" customFormat="1" ht="18" customHeight="1">
      <c r="B142" s="245"/>
      <c r="C142" s="246" t="s">
        <v>24</v>
      </c>
      <c r="D142" s="247"/>
      <c r="E142" s="246"/>
      <c r="F142" s="248"/>
      <c r="G142" s="249"/>
      <c r="H142" s="250">
        <f>SUM(H59:H141)</f>
        <v>0</v>
      </c>
      <c r="I142" s="250">
        <f>SUM(I59:I141)</f>
        <v>0</v>
      </c>
    </row>
    <row r="145" spans="1:9" s="85" customFormat="1" ht="21" customHeight="1">
      <c r="B145" s="344" t="s">
        <v>660</v>
      </c>
      <c r="C145" s="344"/>
      <c r="D145" s="344"/>
      <c r="E145" s="344"/>
      <c r="F145" s="344"/>
      <c r="G145" s="344"/>
      <c r="H145" s="344"/>
      <c r="I145" s="344"/>
    </row>
    <row r="146" spans="1:9" s="71" customFormat="1" ht="17.25" customHeight="1">
      <c r="B146" s="345" t="s">
        <v>194</v>
      </c>
      <c r="C146" s="346"/>
      <c r="D146" s="346"/>
      <c r="E146" s="346"/>
      <c r="F146" s="346"/>
      <c r="G146" s="346"/>
      <c r="H146" s="346"/>
      <c r="I146" s="347"/>
    </row>
    <row r="147" spans="1:9" s="71" customFormat="1" ht="15.05" customHeight="1">
      <c r="A147" s="72"/>
      <c r="B147" s="103">
        <v>1</v>
      </c>
      <c r="C147" s="105" t="s">
        <v>647</v>
      </c>
      <c r="D147" s="201"/>
      <c r="E147" s="201"/>
      <c r="F147" s="202"/>
      <c r="G147" s="202"/>
      <c r="H147" s="202"/>
      <c r="I147" s="203"/>
    </row>
    <row r="148" spans="1:9" s="71" customFormat="1" ht="28.5" customHeight="1">
      <c r="A148" s="72"/>
      <c r="B148" s="86"/>
      <c r="C148" s="87" t="s">
        <v>195</v>
      </c>
      <c r="D148" s="204"/>
      <c r="E148" s="204"/>
      <c r="F148" s="205"/>
      <c r="G148" s="205"/>
      <c r="H148" s="205"/>
      <c r="I148" s="206"/>
    </row>
    <row r="149" spans="1:9" s="71" customFormat="1" ht="54.8" customHeight="1">
      <c r="A149" s="72"/>
      <c r="B149" s="86"/>
      <c r="C149" s="87" t="s">
        <v>649</v>
      </c>
      <c r="D149" s="204"/>
      <c r="E149" s="204"/>
      <c r="F149" s="205"/>
      <c r="G149" s="205"/>
      <c r="H149" s="205"/>
      <c r="I149" s="206"/>
    </row>
    <row r="150" spans="1:9" s="71" customFormat="1" ht="28.5" customHeight="1">
      <c r="A150" s="72"/>
      <c r="B150" s="86"/>
      <c r="C150" s="87" t="s">
        <v>648</v>
      </c>
      <c r="D150" s="204"/>
      <c r="E150" s="204"/>
      <c r="F150" s="205"/>
      <c r="G150" s="205"/>
      <c r="H150" s="205"/>
      <c r="I150" s="206"/>
    </row>
    <row r="151" spans="1:9" s="71" customFormat="1" ht="14.25" customHeight="1">
      <c r="A151" s="72"/>
      <c r="B151" s="86"/>
      <c r="C151" s="87" t="s">
        <v>650</v>
      </c>
      <c r="D151" s="204"/>
      <c r="E151" s="204"/>
      <c r="F151" s="205"/>
      <c r="G151" s="205"/>
      <c r="H151" s="205"/>
      <c r="I151" s="206"/>
    </row>
    <row r="152" spans="1:9" s="71" customFormat="1" ht="16.45" customHeight="1">
      <c r="A152" s="72"/>
      <c r="B152" s="86"/>
      <c r="C152" s="223" t="s">
        <v>301</v>
      </c>
      <c r="D152" s="207"/>
      <c r="E152" s="207"/>
      <c r="F152" s="208"/>
      <c r="G152" s="208"/>
      <c r="H152" s="208"/>
      <c r="I152" s="209"/>
    </row>
    <row r="153" spans="1:9" s="71" customFormat="1" ht="16.45" customHeight="1">
      <c r="A153" s="72"/>
      <c r="B153" s="77"/>
      <c r="C153" s="115" t="s">
        <v>3</v>
      </c>
      <c r="D153" s="210">
        <v>3</v>
      </c>
      <c r="E153" s="210" t="s">
        <v>4</v>
      </c>
      <c r="F153" s="104"/>
      <c r="G153" s="104"/>
      <c r="H153" s="75">
        <f>ROUND(D153*F153, 0)</f>
        <v>0</v>
      </c>
      <c r="I153" s="75">
        <f>ROUND(D153*G153, 0)</f>
        <v>0</v>
      </c>
    </row>
    <row r="154" spans="1:9" s="94" customFormat="1" ht="18" customHeight="1">
      <c r="B154" s="245"/>
      <c r="C154" s="246" t="s">
        <v>24</v>
      </c>
      <c r="D154" s="247"/>
      <c r="E154" s="246"/>
      <c r="F154" s="248"/>
      <c r="G154" s="249"/>
      <c r="H154" s="250">
        <f>SUM(H153:H153)</f>
        <v>0</v>
      </c>
      <c r="I154" s="250">
        <f>SUM(I153:I153)</f>
        <v>0</v>
      </c>
    </row>
    <row r="200" spans="1:9" s="71" customFormat="1" ht="15.05" customHeight="1">
      <c r="A200" s="72"/>
      <c r="B200" s="103">
        <v>1</v>
      </c>
      <c r="C200" s="197" t="s">
        <v>200</v>
      </c>
      <c r="D200" s="201"/>
      <c r="E200" s="201"/>
      <c r="F200" s="202"/>
      <c r="G200" s="202"/>
      <c r="H200" s="202"/>
      <c r="I200" s="203"/>
    </row>
    <row r="201" spans="1:9" s="71" customFormat="1" ht="54" customHeight="1">
      <c r="A201" s="72"/>
      <c r="B201" s="86"/>
      <c r="C201" s="198" t="s">
        <v>195</v>
      </c>
      <c r="D201" s="204"/>
      <c r="E201" s="204"/>
      <c r="F201" s="205"/>
      <c r="G201" s="205"/>
      <c r="H201" s="205"/>
      <c r="I201" s="206"/>
    </row>
    <row r="202" spans="1:9" s="71" customFormat="1" ht="16.45" customHeight="1">
      <c r="A202" s="72"/>
      <c r="B202" s="93"/>
      <c r="C202" s="199" t="s">
        <v>201</v>
      </c>
      <c r="D202" s="207"/>
      <c r="E202" s="207"/>
      <c r="F202" s="208"/>
      <c r="G202" s="208"/>
      <c r="H202" s="208"/>
      <c r="I202" s="209"/>
    </row>
    <row r="203" spans="1:9" s="71" customFormat="1" ht="16.45" customHeight="1">
      <c r="A203" s="72"/>
      <c r="B203" s="77"/>
      <c r="C203" s="200" t="s">
        <v>3</v>
      </c>
      <c r="D203" s="210">
        <v>3</v>
      </c>
      <c r="E203" s="210" t="s">
        <v>4</v>
      </c>
      <c r="F203" s="104"/>
      <c r="G203" s="104">
        <f>F203*0.22</f>
        <v>0</v>
      </c>
      <c r="H203" s="75">
        <f>ROUND(D203*F203, 0)</f>
        <v>0</v>
      </c>
      <c r="I203" s="75">
        <f>ROUND(D203*G203, 0)</f>
        <v>0</v>
      </c>
    </row>
    <row r="204" spans="1:9" s="71" customFormat="1" ht="15.05" customHeight="1">
      <c r="A204" s="72"/>
      <c r="B204" s="103">
        <v>1</v>
      </c>
      <c r="C204" s="197" t="s">
        <v>202</v>
      </c>
      <c r="D204" s="201"/>
      <c r="E204" s="201"/>
      <c r="F204" s="202"/>
      <c r="G204" s="202"/>
      <c r="H204" s="202"/>
      <c r="I204" s="203"/>
    </row>
    <row r="205" spans="1:9" s="71" customFormat="1" ht="54" customHeight="1">
      <c r="A205" s="72"/>
      <c r="B205" s="86"/>
      <c r="C205" s="198" t="s">
        <v>195</v>
      </c>
      <c r="D205" s="204"/>
      <c r="E205" s="204"/>
      <c r="F205" s="205"/>
      <c r="G205" s="205"/>
      <c r="H205" s="205"/>
      <c r="I205" s="206"/>
    </row>
    <row r="206" spans="1:9" s="71" customFormat="1" ht="16.45" customHeight="1">
      <c r="A206" s="72"/>
      <c r="B206" s="93"/>
      <c r="C206" s="199" t="s">
        <v>203</v>
      </c>
      <c r="D206" s="207"/>
      <c r="E206" s="207"/>
      <c r="F206" s="208"/>
      <c r="G206" s="208"/>
      <c r="H206" s="208"/>
      <c r="I206" s="209"/>
    </row>
    <row r="207" spans="1:9" s="71" customFormat="1" ht="16.45" customHeight="1">
      <c r="A207" s="72"/>
      <c r="B207" s="77"/>
      <c r="C207" s="200" t="s">
        <v>3</v>
      </c>
      <c r="D207" s="210">
        <v>1</v>
      </c>
      <c r="E207" s="210" t="s">
        <v>4</v>
      </c>
      <c r="F207" s="104"/>
      <c r="G207" s="104">
        <f>F207*0.22</f>
        <v>0</v>
      </c>
      <c r="H207" s="75">
        <f>ROUND(D207*F207, 0)</f>
        <v>0</v>
      </c>
      <c r="I207" s="75">
        <f>ROUND(D207*G207, 0)</f>
        <v>0</v>
      </c>
    </row>
    <row r="208" spans="1:9" s="71" customFormat="1" ht="15.05" customHeight="1">
      <c r="A208" s="72"/>
      <c r="B208" s="103">
        <v>1</v>
      </c>
      <c r="C208" s="197" t="s">
        <v>204</v>
      </c>
      <c r="D208" s="201"/>
      <c r="E208" s="201"/>
      <c r="F208" s="202"/>
      <c r="G208" s="202"/>
      <c r="H208" s="202"/>
      <c r="I208" s="203"/>
    </row>
    <row r="209" spans="1:9" s="71" customFormat="1" ht="54" customHeight="1">
      <c r="A209" s="72"/>
      <c r="B209" s="86"/>
      <c r="C209" s="198" t="s">
        <v>195</v>
      </c>
      <c r="D209" s="204"/>
      <c r="E209" s="204"/>
      <c r="F209" s="205"/>
      <c r="G209" s="205"/>
      <c r="H209" s="205"/>
      <c r="I209" s="206"/>
    </row>
    <row r="210" spans="1:9" s="71" customFormat="1" ht="16.45" customHeight="1">
      <c r="A210" s="72"/>
      <c r="B210" s="93"/>
      <c r="C210" s="199" t="s">
        <v>205</v>
      </c>
      <c r="D210" s="207"/>
      <c r="E210" s="207"/>
      <c r="F210" s="208"/>
      <c r="G210" s="208"/>
      <c r="H210" s="208"/>
      <c r="I210" s="209"/>
    </row>
    <row r="211" spans="1:9" s="71" customFormat="1" ht="16.45" customHeight="1">
      <c r="A211" s="72"/>
      <c r="B211" s="77"/>
      <c r="C211" s="200" t="s">
        <v>3</v>
      </c>
      <c r="D211" s="210">
        <v>1</v>
      </c>
      <c r="E211" s="210" t="s">
        <v>4</v>
      </c>
      <c r="F211" s="104"/>
      <c r="G211" s="104">
        <f>F211*0.22</f>
        <v>0</v>
      </c>
      <c r="H211" s="75">
        <f>ROUND(D211*F211, 0)</f>
        <v>0</v>
      </c>
      <c r="I211" s="75">
        <f>ROUND(D211*G211, 0)</f>
        <v>0</v>
      </c>
    </row>
    <row r="212" spans="1:9" s="71" customFormat="1" ht="15.05" customHeight="1">
      <c r="A212" s="72"/>
      <c r="B212" s="103">
        <v>1</v>
      </c>
      <c r="C212" s="197" t="s">
        <v>206</v>
      </c>
      <c r="D212" s="201"/>
      <c r="E212" s="201"/>
      <c r="F212" s="202"/>
      <c r="G212" s="202"/>
      <c r="H212" s="202"/>
      <c r="I212" s="203"/>
    </row>
    <row r="213" spans="1:9" s="71" customFormat="1" ht="54" customHeight="1">
      <c r="A213" s="72"/>
      <c r="B213" s="86"/>
      <c r="C213" s="198" t="s">
        <v>195</v>
      </c>
      <c r="D213" s="204"/>
      <c r="E213" s="204"/>
      <c r="F213" s="205"/>
      <c r="G213" s="205"/>
      <c r="H213" s="205"/>
      <c r="I213" s="206"/>
    </row>
    <row r="214" spans="1:9" s="71" customFormat="1" ht="16.45" customHeight="1">
      <c r="A214" s="72"/>
      <c r="B214" s="93"/>
      <c r="C214" s="199" t="s">
        <v>207</v>
      </c>
      <c r="D214" s="207"/>
      <c r="E214" s="207"/>
      <c r="F214" s="208"/>
      <c r="G214" s="208"/>
      <c r="H214" s="208"/>
      <c r="I214" s="209"/>
    </row>
    <row r="215" spans="1:9" s="71" customFormat="1" ht="16.45" customHeight="1">
      <c r="A215" s="72"/>
      <c r="B215" s="77"/>
      <c r="C215" s="200" t="s">
        <v>3</v>
      </c>
      <c r="D215" s="210">
        <v>2</v>
      </c>
      <c r="E215" s="210" t="s">
        <v>4</v>
      </c>
      <c r="F215" s="104"/>
      <c r="G215" s="104">
        <f>F215*0.22</f>
        <v>0</v>
      </c>
      <c r="H215" s="75">
        <f>ROUND(D215*F215, 0)</f>
        <v>0</v>
      </c>
      <c r="I215" s="75">
        <f>ROUND(D215*G215, 0)</f>
        <v>0</v>
      </c>
    </row>
    <row r="216" spans="1:9" s="71" customFormat="1" ht="15.05" customHeight="1">
      <c r="A216" s="72"/>
      <c r="B216" s="103">
        <v>1</v>
      </c>
      <c r="C216" s="197" t="s">
        <v>212</v>
      </c>
      <c r="D216" s="201"/>
      <c r="E216" s="201"/>
      <c r="F216" s="202"/>
      <c r="G216" s="202"/>
      <c r="H216" s="202"/>
      <c r="I216" s="203"/>
    </row>
    <row r="217" spans="1:9" s="71" customFormat="1" ht="54" customHeight="1">
      <c r="A217" s="72"/>
      <c r="B217" s="86"/>
      <c r="C217" s="198" t="s">
        <v>195</v>
      </c>
      <c r="D217" s="204"/>
      <c r="E217" s="204"/>
      <c r="F217" s="205"/>
      <c r="G217" s="205"/>
      <c r="H217" s="205"/>
      <c r="I217" s="206"/>
    </row>
    <row r="218" spans="1:9" s="71" customFormat="1" ht="16.45" customHeight="1">
      <c r="A218" s="72"/>
      <c r="B218" s="93"/>
      <c r="C218" s="199" t="s">
        <v>211</v>
      </c>
      <c r="D218" s="207"/>
      <c r="E218" s="207"/>
      <c r="F218" s="208"/>
      <c r="G218" s="208"/>
      <c r="H218" s="208"/>
      <c r="I218" s="209"/>
    </row>
    <row r="219" spans="1:9" s="71" customFormat="1" ht="16.45" customHeight="1">
      <c r="A219" s="72"/>
      <c r="B219" s="77"/>
      <c r="C219" s="200" t="s">
        <v>3</v>
      </c>
      <c r="D219" s="210">
        <v>14</v>
      </c>
      <c r="E219" s="210" t="s">
        <v>4</v>
      </c>
      <c r="F219" s="104"/>
      <c r="G219" s="104">
        <f>F219*0.22</f>
        <v>0</v>
      </c>
      <c r="H219" s="75">
        <f>ROUND(D219*F219, 0)</f>
        <v>0</v>
      </c>
      <c r="I219" s="75">
        <f>ROUND(D219*G219, 0)</f>
        <v>0</v>
      </c>
    </row>
    <row r="220" spans="1:9" s="71" customFormat="1" ht="15.05" customHeight="1">
      <c r="A220" s="72"/>
      <c r="B220" s="103">
        <v>1</v>
      </c>
      <c r="C220" s="197" t="s">
        <v>214</v>
      </c>
      <c r="D220" s="201"/>
      <c r="E220" s="201"/>
      <c r="F220" s="202"/>
      <c r="G220" s="202"/>
      <c r="H220" s="202"/>
      <c r="I220" s="203"/>
    </row>
    <row r="221" spans="1:9" s="71" customFormat="1" ht="54" customHeight="1">
      <c r="A221" s="72"/>
      <c r="B221" s="86"/>
      <c r="C221" s="198" t="s">
        <v>195</v>
      </c>
      <c r="D221" s="204"/>
      <c r="E221" s="204"/>
      <c r="F221" s="205"/>
      <c r="G221" s="205"/>
      <c r="H221" s="205"/>
      <c r="I221" s="206"/>
    </row>
    <row r="222" spans="1:9" s="71" customFormat="1" ht="16.45" customHeight="1">
      <c r="A222" s="72"/>
      <c r="B222" s="93"/>
      <c r="C222" s="199" t="s">
        <v>213</v>
      </c>
      <c r="D222" s="207"/>
      <c r="E222" s="207"/>
      <c r="F222" s="208"/>
      <c r="G222" s="208"/>
      <c r="H222" s="208"/>
      <c r="I222" s="209"/>
    </row>
    <row r="223" spans="1:9" s="71" customFormat="1" ht="16.45" customHeight="1">
      <c r="A223" s="72"/>
      <c r="B223" s="77"/>
      <c r="C223" s="200" t="s">
        <v>3</v>
      </c>
      <c r="D223" s="210">
        <v>38</v>
      </c>
      <c r="E223" s="210" t="s">
        <v>4</v>
      </c>
      <c r="F223" s="104"/>
      <c r="G223" s="104">
        <f>F223*0.22</f>
        <v>0</v>
      </c>
      <c r="H223" s="75">
        <f>ROUND(D223*F223, 0)</f>
        <v>0</v>
      </c>
      <c r="I223" s="75">
        <f>ROUND(D223*G223, 0)</f>
        <v>0</v>
      </c>
    </row>
    <row r="224" spans="1:9" s="71" customFormat="1" ht="15.05" customHeight="1">
      <c r="A224" s="72"/>
      <c r="B224" s="103">
        <v>1</v>
      </c>
      <c r="C224" s="197" t="s">
        <v>228</v>
      </c>
      <c r="D224" s="201"/>
      <c r="E224" s="201"/>
      <c r="F224" s="202"/>
      <c r="G224" s="202"/>
      <c r="H224" s="202"/>
      <c r="I224" s="203"/>
    </row>
    <row r="225" spans="1:9" s="71" customFormat="1" ht="54" customHeight="1">
      <c r="A225" s="72"/>
      <c r="B225" s="86"/>
      <c r="C225" s="198" t="s">
        <v>195</v>
      </c>
      <c r="D225" s="204"/>
      <c r="E225" s="204"/>
      <c r="F225" s="205"/>
      <c r="G225" s="205"/>
      <c r="H225" s="205"/>
      <c r="I225" s="206"/>
    </row>
    <row r="226" spans="1:9" s="71" customFormat="1" ht="16.45" customHeight="1">
      <c r="A226" s="72"/>
      <c r="B226" s="93"/>
      <c r="C226" s="199" t="s">
        <v>229</v>
      </c>
      <c r="D226" s="207"/>
      <c r="E226" s="207"/>
      <c r="F226" s="208"/>
      <c r="G226" s="208"/>
      <c r="H226" s="208"/>
      <c r="I226" s="209"/>
    </row>
    <row r="227" spans="1:9" s="71" customFormat="1" ht="16.45" customHeight="1">
      <c r="A227" s="72"/>
      <c r="B227" s="77"/>
      <c r="C227" s="200" t="s">
        <v>3</v>
      </c>
      <c r="D227" s="210">
        <v>1</v>
      </c>
      <c r="E227" s="210" t="s">
        <v>4</v>
      </c>
      <c r="F227" s="104"/>
      <c r="G227" s="104">
        <f>F227*0.22</f>
        <v>0</v>
      </c>
      <c r="H227" s="75">
        <f>ROUND(D227*F227, 0)</f>
        <v>0</v>
      </c>
      <c r="I227" s="75">
        <f>ROUND(D227*G227, 0)</f>
        <v>0</v>
      </c>
    </row>
    <row r="228" spans="1:9" s="71" customFormat="1" ht="15.05" customHeight="1">
      <c r="A228" s="72"/>
      <c r="B228" s="103">
        <v>1</v>
      </c>
      <c r="C228" s="197" t="s">
        <v>230</v>
      </c>
      <c r="D228" s="201"/>
      <c r="E228" s="201"/>
      <c r="F228" s="202"/>
      <c r="G228" s="202"/>
      <c r="H228" s="202"/>
      <c r="I228" s="203"/>
    </row>
    <row r="229" spans="1:9" s="71" customFormat="1" ht="54" customHeight="1">
      <c r="A229" s="72"/>
      <c r="B229" s="86"/>
      <c r="C229" s="198" t="s">
        <v>195</v>
      </c>
      <c r="D229" s="204"/>
      <c r="E229" s="204"/>
      <c r="F229" s="205"/>
      <c r="G229" s="205"/>
      <c r="H229" s="205"/>
      <c r="I229" s="206"/>
    </row>
    <row r="230" spans="1:9" s="71" customFormat="1" ht="16.45" customHeight="1">
      <c r="A230" s="72"/>
      <c r="B230" s="93"/>
      <c r="C230" s="199" t="s">
        <v>231</v>
      </c>
      <c r="D230" s="207"/>
      <c r="E230" s="207"/>
      <c r="F230" s="208"/>
      <c r="G230" s="208"/>
      <c r="H230" s="208"/>
      <c r="I230" s="209"/>
    </row>
    <row r="231" spans="1:9" s="71" customFormat="1" ht="16.45" customHeight="1">
      <c r="A231" s="72"/>
      <c r="B231" s="77"/>
      <c r="C231" s="200" t="s">
        <v>3</v>
      </c>
      <c r="D231" s="210">
        <v>1</v>
      </c>
      <c r="E231" s="210" t="s">
        <v>4</v>
      </c>
      <c r="F231" s="104"/>
      <c r="G231" s="104">
        <f>F231*0.22</f>
        <v>0</v>
      </c>
      <c r="H231" s="75">
        <f>ROUND(D231*F231, 0)</f>
        <v>0</v>
      </c>
      <c r="I231" s="75">
        <f>ROUND(D231*G231, 0)</f>
        <v>0</v>
      </c>
    </row>
    <row r="232" spans="1:9" s="71" customFormat="1" ht="15.05" customHeight="1">
      <c r="A232" s="72"/>
      <c r="B232" s="103">
        <v>1</v>
      </c>
      <c r="C232" s="197" t="s">
        <v>232</v>
      </c>
      <c r="D232" s="201"/>
      <c r="E232" s="201"/>
      <c r="F232" s="202"/>
      <c r="G232" s="202"/>
      <c r="H232" s="202"/>
      <c r="I232" s="203"/>
    </row>
    <row r="233" spans="1:9" s="71" customFormat="1" ht="54" customHeight="1">
      <c r="A233" s="72"/>
      <c r="B233" s="86"/>
      <c r="C233" s="198" t="s">
        <v>195</v>
      </c>
      <c r="D233" s="204"/>
      <c r="E233" s="204"/>
      <c r="F233" s="205"/>
      <c r="G233" s="205"/>
      <c r="H233" s="205"/>
      <c r="I233" s="206"/>
    </row>
    <row r="234" spans="1:9" s="71" customFormat="1" ht="16.45" customHeight="1">
      <c r="A234" s="72"/>
      <c r="B234" s="93"/>
      <c r="C234" s="199" t="s">
        <v>233</v>
      </c>
      <c r="D234" s="207"/>
      <c r="E234" s="207"/>
      <c r="F234" s="208"/>
      <c r="G234" s="208"/>
      <c r="H234" s="208"/>
      <c r="I234" s="209"/>
    </row>
    <row r="235" spans="1:9" s="71" customFormat="1" ht="16.45" customHeight="1">
      <c r="A235" s="72"/>
      <c r="B235" s="77"/>
      <c r="C235" s="200" t="s">
        <v>3</v>
      </c>
      <c r="D235" s="210">
        <v>1</v>
      </c>
      <c r="E235" s="210" t="s">
        <v>4</v>
      </c>
      <c r="F235" s="104"/>
      <c r="G235" s="104">
        <f>F235*0.22</f>
        <v>0</v>
      </c>
      <c r="H235" s="75">
        <f>ROUND(D235*F235, 0)</f>
        <v>0</v>
      </c>
      <c r="I235" s="75">
        <f>ROUND(D235*G235, 0)</f>
        <v>0</v>
      </c>
    </row>
    <row r="236" spans="1:9" s="71" customFormat="1" ht="15.05" customHeight="1">
      <c r="A236" s="72"/>
      <c r="B236" s="103">
        <v>1</v>
      </c>
      <c r="C236" s="197" t="s">
        <v>234</v>
      </c>
      <c r="D236" s="201"/>
      <c r="E236" s="201"/>
      <c r="F236" s="202"/>
      <c r="G236" s="202"/>
      <c r="H236" s="202"/>
      <c r="I236" s="203"/>
    </row>
    <row r="237" spans="1:9" s="71" customFormat="1" ht="54" customHeight="1">
      <c r="A237" s="72"/>
      <c r="B237" s="86"/>
      <c r="C237" s="198" t="s">
        <v>195</v>
      </c>
      <c r="D237" s="204"/>
      <c r="E237" s="204"/>
      <c r="F237" s="205"/>
      <c r="G237" s="205"/>
      <c r="H237" s="205"/>
      <c r="I237" s="206"/>
    </row>
    <row r="238" spans="1:9" s="71" customFormat="1" ht="16.45" customHeight="1">
      <c r="A238" s="72"/>
      <c r="B238" s="93"/>
      <c r="C238" s="199" t="s">
        <v>235</v>
      </c>
      <c r="D238" s="207"/>
      <c r="E238" s="207"/>
      <c r="F238" s="208"/>
      <c r="G238" s="208"/>
      <c r="H238" s="208"/>
      <c r="I238" s="209"/>
    </row>
    <row r="239" spans="1:9" s="71" customFormat="1" ht="16.45" customHeight="1">
      <c r="A239" s="72"/>
      <c r="B239" s="77"/>
      <c r="C239" s="200" t="s">
        <v>3</v>
      </c>
      <c r="D239" s="210">
        <v>1</v>
      </c>
      <c r="E239" s="210" t="s">
        <v>4</v>
      </c>
      <c r="F239" s="104"/>
      <c r="G239" s="104">
        <f>F239*0.22</f>
        <v>0</v>
      </c>
      <c r="H239" s="75">
        <f>ROUND(D239*F239, 0)</f>
        <v>0</v>
      </c>
      <c r="I239" s="75">
        <f>ROUND(D239*G239, 0)</f>
        <v>0</v>
      </c>
    </row>
    <row r="240" spans="1:9" s="71" customFormat="1" ht="15.05" customHeight="1">
      <c r="A240" s="72"/>
      <c r="B240" s="103">
        <v>1</v>
      </c>
      <c r="C240" s="197" t="s">
        <v>236</v>
      </c>
      <c r="D240" s="201"/>
      <c r="E240" s="201"/>
      <c r="F240" s="202"/>
      <c r="G240" s="202"/>
      <c r="H240" s="202"/>
      <c r="I240" s="203"/>
    </row>
    <row r="241" spans="1:9" s="71" customFormat="1" ht="54" customHeight="1">
      <c r="A241" s="72"/>
      <c r="B241" s="86"/>
      <c r="C241" s="198" t="s">
        <v>195</v>
      </c>
      <c r="D241" s="204"/>
      <c r="E241" s="204"/>
      <c r="F241" s="205"/>
      <c r="G241" s="205"/>
      <c r="H241" s="205"/>
      <c r="I241" s="206"/>
    </row>
    <row r="242" spans="1:9" s="71" customFormat="1" ht="16.45" customHeight="1">
      <c r="A242" s="72"/>
      <c r="B242" s="93"/>
      <c r="C242" s="199" t="s">
        <v>237</v>
      </c>
      <c r="D242" s="207"/>
      <c r="E242" s="207"/>
      <c r="F242" s="208"/>
      <c r="G242" s="208"/>
      <c r="H242" s="208"/>
      <c r="I242" s="209"/>
    </row>
    <row r="243" spans="1:9" s="71" customFormat="1" ht="16.45" customHeight="1">
      <c r="A243" s="72"/>
      <c r="B243" s="77"/>
      <c r="C243" s="200" t="s">
        <v>3</v>
      </c>
      <c r="D243" s="210">
        <v>1</v>
      </c>
      <c r="E243" s="210" t="s">
        <v>4</v>
      </c>
      <c r="F243" s="104"/>
      <c r="G243" s="104">
        <f>F243*0.22</f>
        <v>0</v>
      </c>
      <c r="H243" s="75">
        <f>ROUND(D243*F243, 0)</f>
        <v>0</v>
      </c>
      <c r="I243" s="75">
        <f>ROUND(D243*G243, 0)</f>
        <v>0</v>
      </c>
    </row>
    <row r="244" spans="1:9" s="71" customFormat="1" ht="15.05" customHeight="1">
      <c r="A244" s="72"/>
      <c r="B244" s="103">
        <v>1</v>
      </c>
      <c r="C244" s="197" t="s">
        <v>236</v>
      </c>
      <c r="D244" s="201"/>
      <c r="E244" s="201"/>
      <c r="F244" s="202"/>
      <c r="G244" s="202"/>
      <c r="H244" s="202"/>
      <c r="I244" s="203"/>
    </row>
    <row r="245" spans="1:9" s="71" customFormat="1" ht="54" customHeight="1">
      <c r="A245" s="72"/>
      <c r="B245" s="86"/>
      <c r="C245" s="198" t="s">
        <v>195</v>
      </c>
      <c r="D245" s="204"/>
      <c r="E245" s="204"/>
      <c r="F245" s="205"/>
      <c r="G245" s="205"/>
      <c r="H245" s="205"/>
      <c r="I245" s="206"/>
    </row>
    <row r="246" spans="1:9" s="71" customFormat="1" ht="16.45" customHeight="1">
      <c r="A246" s="72"/>
      <c r="B246" s="93"/>
      <c r="C246" s="199" t="s">
        <v>238</v>
      </c>
      <c r="D246" s="207"/>
      <c r="E246" s="207"/>
      <c r="F246" s="208"/>
      <c r="G246" s="208"/>
      <c r="H246" s="208"/>
      <c r="I246" s="209"/>
    </row>
    <row r="247" spans="1:9" s="71" customFormat="1" ht="16.45" customHeight="1">
      <c r="A247" s="72"/>
      <c r="B247" s="77"/>
      <c r="C247" s="200" t="s">
        <v>3</v>
      </c>
      <c r="D247" s="210">
        <v>1</v>
      </c>
      <c r="E247" s="210" t="s">
        <v>4</v>
      </c>
      <c r="F247" s="104"/>
      <c r="G247" s="104">
        <f>F247*0.22</f>
        <v>0</v>
      </c>
      <c r="H247" s="75">
        <f>ROUND(D247*F247, 0)</f>
        <v>0</v>
      </c>
      <c r="I247" s="75">
        <f>ROUND(D247*G247, 0)</f>
        <v>0</v>
      </c>
    </row>
    <row r="248" spans="1:9" s="71" customFormat="1" ht="15.05" customHeight="1">
      <c r="A248" s="72"/>
      <c r="B248" s="103">
        <v>1</v>
      </c>
      <c r="C248" s="197" t="s">
        <v>196</v>
      </c>
      <c r="D248" s="201"/>
      <c r="E248" s="201"/>
      <c r="F248" s="202"/>
      <c r="G248" s="202"/>
      <c r="H248" s="202"/>
      <c r="I248" s="203"/>
    </row>
    <row r="249" spans="1:9" s="71" customFormat="1" ht="54" customHeight="1">
      <c r="A249" s="72"/>
      <c r="B249" s="86"/>
      <c r="C249" s="198" t="s">
        <v>195</v>
      </c>
      <c r="D249" s="204"/>
      <c r="E249" s="204"/>
      <c r="F249" s="205"/>
      <c r="G249" s="205"/>
      <c r="H249" s="205"/>
      <c r="I249" s="206"/>
    </row>
    <row r="250" spans="1:9" s="71" customFormat="1" ht="16.45" customHeight="1">
      <c r="A250" s="72"/>
      <c r="B250" s="93"/>
      <c r="C250" s="199" t="s">
        <v>239</v>
      </c>
      <c r="D250" s="207"/>
      <c r="E250" s="207"/>
      <c r="F250" s="208"/>
      <c r="G250" s="208"/>
      <c r="H250" s="208"/>
      <c r="I250" s="209"/>
    </row>
    <row r="251" spans="1:9" s="71" customFormat="1" ht="16.45" customHeight="1">
      <c r="A251" s="72"/>
      <c r="B251" s="77"/>
      <c r="C251" s="200" t="s">
        <v>3</v>
      </c>
      <c r="D251" s="210">
        <v>1</v>
      </c>
      <c r="E251" s="210" t="s">
        <v>4</v>
      </c>
      <c r="F251" s="104"/>
      <c r="G251" s="104">
        <f>F251*0.22</f>
        <v>0</v>
      </c>
      <c r="H251" s="75">
        <f>ROUND(D251*F251, 0)</f>
        <v>0</v>
      </c>
      <c r="I251" s="75">
        <f>ROUND(D251*G251, 0)</f>
        <v>0</v>
      </c>
    </row>
    <row r="252" spans="1:9" s="71" customFormat="1" ht="15.05" customHeight="1">
      <c r="A252" s="72"/>
      <c r="B252" s="103">
        <v>1</v>
      </c>
      <c r="C252" s="197" t="s">
        <v>240</v>
      </c>
      <c r="D252" s="201"/>
      <c r="E252" s="201"/>
      <c r="F252" s="202"/>
      <c r="G252" s="202"/>
      <c r="H252" s="202"/>
      <c r="I252" s="203"/>
    </row>
    <row r="253" spans="1:9" s="71" customFormat="1" ht="54" customHeight="1">
      <c r="A253" s="72"/>
      <c r="B253" s="86"/>
      <c r="C253" s="198" t="s">
        <v>195</v>
      </c>
      <c r="D253" s="204"/>
      <c r="E253" s="204"/>
      <c r="F253" s="205"/>
      <c r="G253" s="205"/>
      <c r="H253" s="205"/>
      <c r="I253" s="206"/>
    </row>
    <row r="254" spans="1:9" s="71" customFormat="1" ht="16.45" customHeight="1">
      <c r="A254" s="72"/>
      <c r="B254" s="93"/>
      <c r="C254" s="199" t="s">
        <v>241</v>
      </c>
      <c r="D254" s="207"/>
      <c r="E254" s="207"/>
      <c r="F254" s="208"/>
      <c r="G254" s="208"/>
      <c r="H254" s="208"/>
      <c r="I254" s="209"/>
    </row>
    <row r="255" spans="1:9" s="71" customFormat="1" ht="16.45" customHeight="1">
      <c r="A255" s="72"/>
      <c r="B255" s="77"/>
      <c r="C255" s="200" t="s">
        <v>3</v>
      </c>
      <c r="D255" s="210">
        <v>1</v>
      </c>
      <c r="E255" s="210" t="s">
        <v>4</v>
      </c>
      <c r="F255" s="104"/>
      <c r="G255" s="104">
        <f>F255*0.22</f>
        <v>0</v>
      </c>
      <c r="H255" s="75">
        <f>ROUND(D255*F255, 0)</f>
        <v>0</v>
      </c>
      <c r="I255" s="75">
        <f>ROUND(D255*G255, 0)</f>
        <v>0</v>
      </c>
    </row>
    <row r="256" spans="1:9" s="71" customFormat="1" ht="15.05" customHeight="1">
      <c r="A256" s="72"/>
      <c r="B256" s="103">
        <v>1</v>
      </c>
      <c r="C256" s="197" t="s">
        <v>242</v>
      </c>
      <c r="D256" s="201"/>
      <c r="E256" s="201"/>
      <c r="F256" s="202"/>
      <c r="G256" s="202"/>
      <c r="H256" s="202"/>
      <c r="I256" s="203"/>
    </row>
    <row r="257" spans="1:9" s="71" customFormat="1" ht="54" customHeight="1">
      <c r="A257" s="72"/>
      <c r="B257" s="86"/>
      <c r="C257" s="198" t="s">
        <v>195</v>
      </c>
      <c r="D257" s="204"/>
      <c r="E257" s="204"/>
      <c r="F257" s="205"/>
      <c r="G257" s="205"/>
      <c r="H257" s="205"/>
      <c r="I257" s="206"/>
    </row>
    <row r="258" spans="1:9" s="71" customFormat="1" ht="16.45" customHeight="1">
      <c r="A258" s="72"/>
      <c r="B258" s="93"/>
      <c r="C258" s="199" t="s">
        <v>243</v>
      </c>
      <c r="D258" s="207"/>
      <c r="E258" s="207"/>
      <c r="F258" s="208"/>
      <c r="G258" s="208"/>
      <c r="H258" s="208"/>
      <c r="I258" s="209"/>
    </row>
    <row r="259" spans="1:9" s="71" customFormat="1" ht="16.45" customHeight="1">
      <c r="A259" s="72"/>
      <c r="B259" s="77"/>
      <c r="C259" s="200" t="s">
        <v>3</v>
      </c>
      <c r="D259" s="210">
        <v>1</v>
      </c>
      <c r="E259" s="210" t="s">
        <v>4</v>
      </c>
      <c r="F259" s="104"/>
      <c r="G259" s="104">
        <f>F259*0.22</f>
        <v>0</v>
      </c>
      <c r="H259" s="75">
        <f>ROUND(D259*F259, 0)</f>
        <v>0</v>
      </c>
      <c r="I259" s="75">
        <f>ROUND(D259*G259, 0)</f>
        <v>0</v>
      </c>
    </row>
    <row r="260" spans="1:9" s="71" customFormat="1" ht="15.05" customHeight="1">
      <c r="A260" s="72"/>
      <c r="B260" s="103">
        <v>1</v>
      </c>
      <c r="C260" s="197" t="s">
        <v>244</v>
      </c>
      <c r="D260" s="201"/>
      <c r="E260" s="201"/>
      <c r="F260" s="202"/>
      <c r="G260" s="202"/>
      <c r="H260" s="202"/>
      <c r="I260" s="203"/>
    </row>
    <row r="261" spans="1:9" s="71" customFormat="1" ht="54" customHeight="1">
      <c r="A261" s="72"/>
      <c r="B261" s="86"/>
      <c r="C261" s="198" t="s">
        <v>195</v>
      </c>
      <c r="D261" s="204"/>
      <c r="E261" s="204"/>
      <c r="F261" s="205"/>
      <c r="G261" s="205"/>
      <c r="H261" s="205"/>
      <c r="I261" s="206"/>
    </row>
    <row r="262" spans="1:9" s="71" customFormat="1" ht="16.45" customHeight="1">
      <c r="A262" s="72"/>
      <c r="B262" s="93"/>
      <c r="C262" s="199" t="s">
        <v>245</v>
      </c>
      <c r="D262" s="207"/>
      <c r="E262" s="207"/>
      <c r="F262" s="208"/>
      <c r="G262" s="208"/>
      <c r="H262" s="208"/>
      <c r="I262" s="209"/>
    </row>
    <row r="263" spans="1:9" s="71" customFormat="1" ht="16.45" customHeight="1">
      <c r="A263" s="72"/>
      <c r="B263" s="77"/>
      <c r="C263" s="200" t="s">
        <v>3</v>
      </c>
      <c r="D263" s="210">
        <v>1</v>
      </c>
      <c r="E263" s="210" t="s">
        <v>4</v>
      </c>
      <c r="F263" s="104"/>
      <c r="G263" s="104">
        <f>F263*0.22</f>
        <v>0</v>
      </c>
      <c r="H263" s="75">
        <f>ROUND(D263*F263, 0)</f>
        <v>0</v>
      </c>
      <c r="I263" s="75">
        <f>ROUND(D263*G263, 0)</f>
        <v>0</v>
      </c>
    </row>
    <row r="264" spans="1:9" s="71" customFormat="1" ht="15.05" customHeight="1">
      <c r="A264" s="72"/>
      <c r="B264" s="103">
        <v>1</v>
      </c>
      <c r="C264" s="197" t="s">
        <v>246</v>
      </c>
      <c r="D264" s="201"/>
      <c r="E264" s="201"/>
      <c r="F264" s="202"/>
      <c r="G264" s="202"/>
      <c r="H264" s="202"/>
      <c r="I264" s="203"/>
    </row>
    <row r="265" spans="1:9" s="71" customFormat="1" ht="54" customHeight="1">
      <c r="A265" s="72"/>
      <c r="B265" s="86"/>
      <c r="C265" s="198" t="s">
        <v>195</v>
      </c>
      <c r="D265" s="204"/>
      <c r="E265" s="204"/>
      <c r="F265" s="205"/>
      <c r="G265" s="205"/>
      <c r="H265" s="205"/>
      <c r="I265" s="206"/>
    </row>
    <row r="266" spans="1:9" s="71" customFormat="1" ht="16.45" customHeight="1">
      <c r="A266" s="72"/>
      <c r="B266" s="93"/>
      <c r="C266" s="199" t="s">
        <v>247</v>
      </c>
      <c r="D266" s="207"/>
      <c r="E266" s="207"/>
      <c r="F266" s="208"/>
      <c r="G266" s="208"/>
      <c r="H266" s="208"/>
      <c r="I266" s="209"/>
    </row>
    <row r="267" spans="1:9" s="71" customFormat="1" ht="16.45" customHeight="1">
      <c r="A267" s="72"/>
      <c r="B267" s="77"/>
      <c r="C267" s="200" t="s">
        <v>3</v>
      </c>
      <c r="D267" s="210">
        <v>1</v>
      </c>
      <c r="E267" s="210" t="s">
        <v>4</v>
      </c>
      <c r="F267" s="104"/>
      <c r="G267" s="104">
        <f>F267*0.22</f>
        <v>0</v>
      </c>
      <c r="H267" s="75">
        <f>ROUND(D267*F267, 0)</f>
        <v>0</v>
      </c>
      <c r="I267" s="75">
        <f>ROUND(D267*G267, 0)</f>
        <v>0</v>
      </c>
    </row>
    <row r="268" spans="1:9" s="71" customFormat="1" ht="15.05" customHeight="1">
      <c r="A268" s="72"/>
      <c r="B268" s="103">
        <v>1</v>
      </c>
      <c r="C268" s="197" t="s">
        <v>246</v>
      </c>
      <c r="D268" s="201"/>
      <c r="E268" s="201"/>
      <c r="F268" s="202"/>
      <c r="G268" s="202"/>
      <c r="H268" s="202"/>
      <c r="I268" s="203"/>
    </row>
    <row r="269" spans="1:9" s="71" customFormat="1" ht="54" customHeight="1">
      <c r="A269" s="72"/>
      <c r="B269" s="86"/>
      <c r="C269" s="198" t="s">
        <v>195</v>
      </c>
      <c r="D269" s="204"/>
      <c r="E269" s="204"/>
      <c r="F269" s="205"/>
      <c r="G269" s="205"/>
      <c r="H269" s="205"/>
      <c r="I269" s="206"/>
    </row>
    <row r="270" spans="1:9" s="71" customFormat="1" ht="16.45" customHeight="1">
      <c r="A270" s="72"/>
      <c r="B270" s="93"/>
      <c r="C270" s="199" t="s">
        <v>248</v>
      </c>
      <c r="D270" s="207"/>
      <c r="E270" s="207"/>
      <c r="F270" s="208"/>
      <c r="G270" s="208"/>
      <c r="H270" s="208"/>
      <c r="I270" s="209"/>
    </row>
    <row r="271" spans="1:9" s="71" customFormat="1" ht="16.45" customHeight="1">
      <c r="A271" s="72"/>
      <c r="B271" s="77"/>
      <c r="C271" s="200" t="s">
        <v>3</v>
      </c>
      <c r="D271" s="210">
        <v>1</v>
      </c>
      <c r="E271" s="210" t="s">
        <v>4</v>
      </c>
      <c r="F271" s="104"/>
      <c r="G271" s="104">
        <f>F271*0.22</f>
        <v>0</v>
      </c>
      <c r="H271" s="75">
        <f>ROUND(D271*F271, 0)</f>
        <v>0</v>
      </c>
      <c r="I271" s="75">
        <f>ROUND(D271*G271, 0)</f>
        <v>0</v>
      </c>
    </row>
    <row r="272" spans="1:9" s="71" customFormat="1" ht="15.05" customHeight="1">
      <c r="A272" s="72"/>
      <c r="B272" s="103">
        <v>1</v>
      </c>
      <c r="C272" s="197" t="s">
        <v>249</v>
      </c>
      <c r="D272" s="201"/>
      <c r="E272" s="201"/>
      <c r="F272" s="202"/>
      <c r="G272" s="202"/>
      <c r="H272" s="202"/>
      <c r="I272" s="203"/>
    </row>
    <row r="273" spans="1:9" s="71" customFormat="1" ht="54" customHeight="1">
      <c r="A273" s="72"/>
      <c r="B273" s="86"/>
      <c r="C273" s="198" t="s">
        <v>195</v>
      </c>
      <c r="D273" s="204"/>
      <c r="E273" s="204"/>
      <c r="F273" s="205"/>
      <c r="G273" s="205"/>
      <c r="H273" s="205"/>
      <c r="I273" s="206"/>
    </row>
    <row r="274" spans="1:9" s="71" customFormat="1" ht="16.45" customHeight="1">
      <c r="A274" s="72"/>
      <c r="B274" s="93"/>
      <c r="C274" s="199" t="s">
        <v>250</v>
      </c>
      <c r="D274" s="207"/>
      <c r="E274" s="207"/>
      <c r="F274" s="208"/>
      <c r="G274" s="208"/>
      <c r="H274" s="208"/>
      <c r="I274" s="209"/>
    </row>
    <row r="275" spans="1:9" s="71" customFormat="1" ht="16.45" customHeight="1">
      <c r="A275" s="72"/>
      <c r="B275" s="77"/>
      <c r="C275" s="200" t="s">
        <v>3</v>
      </c>
      <c r="D275" s="210">
        <v>1</v>
      </c>
      <c r="E275" s="210" t="s">
        <v>4</v>
      </c>
      <c r="F275" s="104"/>
      <c r="G275" s="104">
        <f>F275*0.22</f>
        <v>0</v>
      </c>
      <c r="H275" s="75">
        <f>ROUND(D275*F275, 0)</f>
        <v>0</v>
      </c>
      <c r="I275" s="75">
        <f>ROUND(D275*G275, 0)</f>
        <v>0</v>
      </c>
    </row>
    <row r="276" spans="1:9" s="71" customFormat="1" ht="15.05" customHeight="1">
      <c r="A276" s="72"/>
      <c r="B276" s="103">
        <v>1</v>
      </c>
      <c r="C276" s="197" t="s">
        <v>252</v>
      </c>
      <c r="D276" s="201"/>
      <c r="E276" s="201"/>
      <c r="F276" s="202"/>
      <c r="G276" s="202"/>
      <c r="H276" s="202"/>
      <c r="I276" s="203"/>
    </row>
    <row r="277" spans="1:9" s="71" customFormat="1" ht="54" customHeight="1">
      <c r="A277" s="72"/>
      <c r="B277" s="86"/>
      <c r="C277" s="198" t="s">
        <v>195</v>
      </c>
      <c r="D277" s="204"/>
      <c r="E277" s="204"/>
      <c r="F277" s="205"/>
      <c r="G277" s="205"/>
      <c r="H277" s="205"/>
      <c r="I277" s="206"/>
    </row>
    <row r="278" spans="1:9" s="71" customFormat="1" ht="16.45" customHeight="1">
      <c r="A278" s="72"/>
      <c r="B278" s="93"/>
      <c r="C278" s="199" t="s">
        <v>251</v>
      </c>
      <c r="D278" s="207"/>
      <c r="E278" s="207"/>
      <c r="F278" s="208"/>
      <c r="G278" s="208"/>
      <c r="H278" s="208"/>
      <c r="I278" s="209"/>
    </row>
    <row r="279" spans="1:9" s="71" customFormat="1" ht="16.45" customHeight="1">
      <c r="A279" s="72"/>
      <c r="B279" s="77"/>
      <c r="C279" s="200" t="s">
        <v>3</v>
      </c>
      <c r="D279" s="210">
        <v>1</v>
      </c>
      <c r="E279" s="210" t="s">
        <v>4</v>
      </c>
      <c r="F279" s="104"/>
      <c r="G279" s="104">
        <f>F279*0.22</f>
        <v>0</v>
      </c>
      <c r="H279" s="75">
        <f>ROUND(D279*F279, 0)</f>
        <v>0</v>
      </c>
      <c r="I279" s="75">
        <f>ROUND(D279*G279, 0)</f>
        <v>0</v>
      </c>
    </row>
    <row r="280" spans="1:9" s="71" customFormat="1" ht="15.05" customHeight="1">
      <c r="A280" s="72"/>
      <c r="B280" s="103">
        <v>1</v>
      </c>
      <c r="C280" s="197" t="s">
        <v>246</v>
      </c>
      <c r="D280" s="201"/>
      <c r="E280" s="201"/>
      <c r="F280" s="202"/>
      <c r="G280" s="202"/>
      <c r="H280" s="202"/>
      <c r="I280" s="203"/>
    </row>
    <row r="281" spans="1:9" s="71" customFormat="1" ht="54" customHeight="1">
      <c r="A281" s="72"/>
      <c r="B281" s="86"/>
      <c r="C281" s="198" t="s">
        <v>195</v>
      </c>
      <c r="D281" s="204"/>
      <c r="E281" s="204"/>
      <c r="F281" s="205"/>
      <c r="G281" s="205"/>
      <c r="H281" s="205"/>
      <c r="I281" s="206"/>
    </row>
    <row r="282" spans="1:9" s="71" customFormat="1" ht="16.45" customHeight="1">
      <c r="A282" s="72"/>
      <c r="B282" s="93"/>
      <c r="C282" s="199" t="s">
        <v>253</v>
      </c>
      <c r="D282" s="207"/>
      <c r="E282" s="207"/>
      <c r="F282" s="208"/>
      <c r="G282" s="208"/>
      <c r="H282" s="208"/>
      <c r="I282" s="209"/>
    </row>
    <row r="283" spans="1:9" s="71" customFormat="1" ht="16.45" customHeight="1">
      <c r="A283" s="72"/>
      <c r="B283" s="77"/>
      <c r="C283" s="200" t="s">
        <v>3</v>
      </c>
      <c r="D283" s="210">
        <v>1</v>
      </c>
      <c r="E283" s="210" t="s">
        <v>4</v>
      </c>
      <c r="F283" s="104"/>
      <c r="G283" s="104">
        <f>F283*0.22</f>
        <v>0</v>
      </c>
      <c r="H283" s="75">
        <f>ROUND(D283*F283, 0)</f>
        <v>0</v>
      </c>
      <c r="I283" s="75">
        <f>ROUND(D283*G283, 0)</f>
        <v>0</v>
      </c>
    </row>
    <row r="284" spans="1:9" s="71" customFormat="1" ht="15.05" customHeight="1">
      <c r="A284" s="72"/>
      <c r="B284" s="103">
        <v>1</v>
      </c>
      <c r="C284" s="197" t="s">
        <v>196</v>
      </c>
      <c r="D284" s="201"/>
      <c r="E284" s="201"/>
      <c r="F284" s="202"/>
      <c r="G284" s="202"/>
      <c r="H284" s="202"/>
      <c r="I284" s="203"/>
    </row>
    <row r="285" spans="1:9" s="71" customFormat="1" ht="54" customHeight="1">
      <c r="A285" s="72"/>
      <c r="B285" s="86"/>
      <c r="C285" s="198" t="s">
        <v>195</v>
      </c>
      <c r="D285" s="204"/>
      <c r="E285" s="204"/>
      <c r="F285" s="205"/>
      <c r="G285" s="205"/>
      <c r="H285" s="205"/>
      <c r="I285" s="206"/>
    </row>
    <row r="286" spans="1:9" s="71" customFormat="1" ht="16.45" customHeight="1">
      <c r="A286" s="72"/>
      <c r="B286" s="93"/>
      <c r="C286" s="199" t="s">
        <v>254</v>
      </c>
      <c r="D286" s="207"/>
      <c r="E286" s="207"/>
      <c r="F286" s="208"/>
      <c r="G286" s="208"/>
      <c r="H286" s="208"/>
      <c r="I286" s="209"/>
    </row>
    <row r="287" spans="1:9" s="71" customFormat="1" ht="16.45" customHeight="1">
      <c r="A287" s="72"/>
      <c r="B287" s="77"/>
      <c r="C287" s="200" t="s">
        <v>3</v>
      </c>
      <c r="D287" s="210">
        <v>1</v>
      </c>
      <c r="E287" s="210" t="s">
        <v>4</v>
      </c>
      <c r="F287" s="104"/>
      <c r="G287" s="104">
        <f>F287*0.22</f>
        <v>0</v>
      </c>
      <c r="H287" s="75">
        <f>ROUND(D287*F287, 0)</f>
        <v>0</v>
      </c>
      <c r="I287" s="75">
        <f>ROUND(D287*G287, 0)</f>
        <v>0</v>
      </c>
    </row>
    <row r="288" spans="1:9" s="71" customFormat="1" ht="15.05" customHeight="1">
      <c r="A288" s="72"/>
      <c r="B288" s="103">
        <v>1</v>
      </c>
      <c r="C288" s="197" t="s">
        <v>246</v>
      </c>
      <c r="D288" s="201"/>
      <c r="E288" s="201"/>
      <c r="F288" s="202"/>
      <c r="G288" s="202"/>
      <c r="H288" s="202"/>
      <c r="I288" s="203"/>
    </row>
    <row r="289" spans="1:9" s="71" customFormat="1" ht="54" customHeight="1">
      <c r="A289" s="72"/>
      <c r="B289" s="86"/>
      <c r="C289" s="198" t="s">
        <v>195</v>
      </c>
      <c r="D289" s="204"/>
      <c r="E289" s="204"/>
      <c r="F289" s="205"/>
      <c r="G289" s="205"/>
      <c r="H289" s="205"/>
      <c r="I289" s="206"/>
    </row>
    <row r="290" spans="1:9" s="71" customFormat="1" ht="16.45" customHeight="1">
      <c r="A290" s="72"/>
      <c r="B290" s="93"/>
      <c r="C290" s="199" t="s">
        <v>255</v>
      </c>
      <c r="D290" s="207"/>
      <c r="E290" s="207"/>
      <c r="F290" s="208"/>
      <c r="G290" s="208"/>
      <c r="H290" s="208"/>
      <c r="I290" s="209"/>
    </row>
    <row r="291" spans="1:9" s="71" customFormat="1" ht="16.45" customHeight="1">
      <c r="A291" s="72"/>
      <c r="B291" s="77"/>
      <c r="C291" s="200" t="s">
        <v>3</v>
      </c>
      <c r="D291" s="210">
        <v>1</v>
      </c>
      <c r="E291" s="210" t="s">
        <v>4</v>
      </c>
      <c r="F291" s="104"/>
      <c r="G291" s="104">
        <f>F291*0.22</f>
        <v>0</v>
      </c>
      <c r="H291" s="75">
        <f>ROUND(D291*F291, 0)</f>
        <v>0</v>
      </c>
      <c r="I291" s="75">
        <f>ROUND(D291*G291, 0)</f>
        <v>0</v>
      </c>
    </row>
    <row r="292" spans="1:9" s="71" customFormat="1" ht="15.05" customHeight="1">
      <c r="A292" s="72"/>
      <c r="B292" s="103">
        <v>1</v>
      </c>
      <c r="C292" s="197" t="s">
        <v>252</v>
      </c>
      <c r="D292" s="201"/>
      <c r="E292" s="201"/>
      <c r="F292" s="202"/>
      <c r="G292" s="202"/>
      <c r="H292" s="202"/>
      <c r="I292" s="203"/>
    </row>
    <row r="293" spans="1:9" s="71" customFormat="1" ht="54" customHeight="1">
      <c r="A293" s="72"/>
      <c r="B293" s="86"/>
      <c r="C293" s="198" t="s">
        <v>195</v>
      </c>
      <c r="D293" s="204"/>
      <c r="E293" s="204"/>
      <c r="F293" s="205"/>
      <c r="G293" s="205"/>
      <c r="H293" s="205"/>
      <c r="I293" s="206"/>
    </row>
    <row r="294" spans="1:9" s="71" customFormat="1" ht="16.45" customHeight="1">
      <c r="A294" s="72"/>
      <c r="B294" s="93"/>
      <c r="C294" s="199" t="s">
        <v>256</v>
      </c>
      <c r="D294" s="207"/>
      <c r="E294" s="207"/>
      <c r="F294" s="208"/>
      <c r="G294" s="208"/>
      <c r="H294" s="208"/>
      <c r="I294" s="209"/>
    </row>
    <row r="295" spans="1:9" s="71" customFormat="1" ht="16.45" customHeight="1">
      <c r="A295" s="72"/>
      <c r="B295" s="77"/>
      <c r="C295" s="200" t="s">
        <v>3</v>
      </c>
      <c r="D295" s="210">
        <v>1</v>
      </c>
      <c r="E295" s="210" t="s">
        <v>4</v>
      </c>
      <c r="F295" s="104"/>
      <c r="G295" s="104">
        <f>F295*0.22</f>
        <v>0</v>
      </c>
      <c r="H295" s="75">
        <f>ROUND(D295*F295, 0)</f>
        <v>0</v>
      </c>
      <c r="I295" s="75">
        <f>ROUND(D295*G295, 0)</f>
        <v>0</v>
      </c>
    </row>
    <row r="296" spans="1:9" s="71" customFormat="1" ht="15.05" customHeight="1">
      <c r="A296" s="72"/>
      <c r="B296" s="103">
        <v>1</v>
      </c>
      <c r="C296" s="197" t="s">
        <v>242</v>
      </c>
      <c r="D296" s="201"/>
      <c r="E296" s="201"/>
      <c r="F296" s="202"/>
      <c r="G296" s="202"/>
      <c r="H296" s="202"/>
      <c r="I296" s="203"/>
    </row>
    <row r="297" spans="1:9" s="71" customFormat="1" ht="54" customHeight="1">
      <c r="A297" s="72"/>
      <c r="B297" s="86"/>
      <c r="C297" s="198" t="s">
        <v>195</v>
      </c>
      <c r="D297" s="204"/>
      <c r="E297" s="204"/>
      <c r="F297" s="205"/>
      <c r="G297" s="205"/>
      <c r="H297" s="205"/>
      <c r="I297" s="206"/>
    </row>
    <row r="298" spans="1:9" s="71" customFormat="1" ht="16.45" customHeight="1">
      <c r="A298" s="72"/>
      <c r="B298" s="93"/>
      <c r="C298" s="199" t="s">
        <v>257</v>
      </c>
      <c r="D298" s="207"/>
      <c r="E298" s="207"/>
      <c r="F298" s="208"/>
      <c r="G298" s="208"/>
      <c r="H298" s="208"/>
      <c r="I298" s="209"/>
    </row>
    <row r="299" spans="1:9" s="71" customFormat="1" ht="16.45" customHeight="1">
      <c r="A299" s="72"/>
      <c r="B299" s="77"/>
      <c r="C299" s="200" t="s">
        <v>3</v>
      </c>
      <c r="D299" s="210">
        <v>4</v>
      </c>
      <c r="E299" s="210" t="s">
        <v>4</v>
      </c>
      <c r="F299" s="104"/>
      <c r="G299" s="104">
        <f>F299*0.22</f>
        <v>0</v>
      </c>
      <c r="H299" s="75">
        <f>ROUND(D299*F299, 0)</f>
        <v>0</v>
      </c>
      <c r="I299" s="75">
        <f>ROUND(D299*G299, 0)</f>
        <v>0</v>
      </c>
    </row>
    <row r="300" spans="1:9" s="71" customFormat="1" ht="15.05" customHeight="1">
      <c r="A300" s="72"/>
      <c r="B300" s="103">
        <v>1</v>
      </c>
      <c r="C300" s="197" t="s">
        <v>258</v>
      </c>
      <c r="D300" s="201"/>
      <c r="E300" s="201"/>
      <c r="F300" s="202"/>
      <c r="G300" s="202"/>
      <c r="H300" s="202"/>
      <c r="I300" s="203"/>
    </row>
    <row r="301" spans="1:9" s="71" customFormat="1" ht="54" customHeight="1">
      <c r="A301" s="72"/>
      <c r="B301" s="86"/>
      <c r="C301" s="198" t="s">
        <v>195</v>
      </c>
      <c r="D301" s="204"/>
      <c r="E301" s="204"/>
      <c r="F301" s="205"/>
      <c r="G301" s="205"/>
      <c r="H301" s="205"/>
      <c r="I301" s="206"/>
    </row>
    <row r="302" spans="1:9" s="71" customFormat="1" ht="16.45" customHeight="1">
      <c r="A302" s="72"/>
      <c r="B302" s="93"/>
      <c r="C302" s="199" t="s">
        <v>259</v>
      </c>
      <c r="D302" s="207"/>
      <c r="E302" s="207"/>
      <c r="F302" s="208"/>
      <c r="G302" s="208"/>
      <c r="H302" s="208"/>
      <c r="I302" s="209"/>
    </row>
    <row r="303" spans="1:9" s="71" customFormat="1" ht="16.45" customHeight="1">
      <c r="A303" s="72"/>
      <c r="B303" s="77"/>
      <c r="C303" s="200" t="s">
        <v>3</v>
      </c>
      <c r="D303" s="210">
        <v>1</v>
      </c>
      <c r="E303" s="210" t="s">
        <v>4</v>
      </c>
      <c r="F303" s="104"/>
      <c r="G303" s="104">
        <f>F303*0.22</f>
        <v>0</v>
      </c>
      <c r="H303" s="75">
        <f>ROUND(D303*F303, 0)</f>
        <v>0</v>
      </c>
      <c r="I303" s="75">
        <f>ROUND(D303*G303, 0)</f>
        <v>0</v>
      </c>
    </row>
    <row r="304" spans="1:9" s="71" customFormat="1" ht="15.05" customHeight="1">
      <c r="A304" s="72"/>
      <c r="B304" s="103">
        <v>1</v>
      </c>
      <c r="C304" s="197" t="s">
        <v>196</v>
      </c>
      <c r="D304" s="201"/>
      <c r="E304" s="201"/>
      <c r="F304" s="202"/>
      <c r="G304" s="202"/>
      <c r="H304" s="202"/>
      <c r="I304" s="203"/>
    </row>
    <row r="305" spans="1:9" s="71" customFormat="1" ht="54" customHeight="1">
      <c r="A305" s="72"/>
      <c r="B305" s="86"/>
      <c r="C305" s="198" t="s">
        <v>195</v>
      </c>
      <c r="D305" s="204"/>
      <c r="E305" s="204"/>
      <c r="F305" s="205"/>
      <c r="G305" s="205"/>
      <c r="H305" s="205"/>
      <c r="I305" s="206"/>
    </row>
    <row r="306" spans="1:9" s="71" customFormat="1" ht="16.45" customHeight="1">
      <c r="A306" s="72"/>
      <c r="B306" s="93"/>
      <c r="C306" s="199" t="s">
        <v>262</v>
      </c>
      <c r="D306" s="207"/>
      <c r="E306" s="207"/>
      <c r="F306" s="208"/>
      <c r="G306" s="208"/>
      <c r="H306" s="208"/>
      <c r="I306" s="209"/>
    </row>
    <row r="307" spans="1:9" s="71" customFormat="1" ht="16.45" customHeight="1">
      <c r="A307" s="72"/>
      <c r="B307" s="77"/>
      <c r="C307" s="200" t="s">
        <v>3</v>
      </c>
      <c r="D307" s="210">
        <v>1</v>
      </c>
      <c r="E307" s="210" t="s">
        <v>4</v>
      </c>
      <c r="F307" s="104"/>
      <c r="G307" s="104">
        <f>F307*0.22</f>
        <v>0</v>
      </c>
      <c r="H307" s="75">
        <f>ROUND(D307*F307, 0)</f>
        <v>0</v>
      </c>
      <c r="I307" s="75">
        <f>ROUND(D307*G307, 0)</f>
        <v>0</v>
      </c>
    </row>
    <row r="308" spans="1:9" s="71" customFormat="1" ht="15.05" customHeight="1">
      <c r="A308" s="72"/>
      <c r="B308" s="103">
        <v>1</v>
      </c>
      <c r="C308" s="197" t="s">
        <v>263</v>
      </c>
      <c r="D308" s="201"/>
      <c r="E308" s="201"/>
      <c r="F308" s="202"/>
      <c r="G308" s="202"/>
      <c r="H308" s="202"/>
      <c r="I308" s="203"/>
    </row>
    <row r="309" spans="1:9" s="71" customFormat="1" ht="54" customHeight="1">
      <c r="A309" s="72"/>
      <c r="B309" s="86"/>
      <c r="C309" s="198" t="s">
        <v>195</v>
      </c>
      <c r="D309" s="204"/>
      <c r="E309" s="204"/>
      <c r="F309" s="205"/>
      <c r="G309" s="205"/>
      <c r="H309" s="205"/>
      <c r="I309" s="206"/>
    </row>
    <row r="310" spans="1:9" s="71" customFormat="1" ht="16.45" customHeight="1">
      <c r="A310" s="72"/>
      <c r="B310" s="93"/>
      <c r="C310" s="199" t="s">
        <v>264</v>
      </c>
      <c r="D310" s="207"/>
      <c r="E310" s="207"/>
      <c r="F310" s="208"/>
      <c r="G310" s="208"/>
      <c r="H310" s="208"/>
      <c r="I310" s="209"/>
    </row>
    <row r="311" spans="1:9" s="71" customFormat="1" ht="16.45" customHeight="1">
      <c r="A311" s="72"/>
      <c r="B311" s="77"/>
      <c r="C311" s="200" t="s">
        <v>3</v>
      </c>
      <c r="D311" s="210">
        <v>1</v>
      </c>
      <c r="E311" s="210" t="s">
        <v>4</v>
      </c>
      <c r="F311" s="104"/>
      <c r="G311" s="104">
        <f>F311*0.22</f>
        <v>0</v>
      </c>
      <c r="H311" s="75">
        <f>ROUND(D311*F311, 0)</f>
        <v>0</v>
      </c>
      <c r="I311" s="75">
        <f>ROUND(D311*G311, 0)</f>
        <v>0</v>
      </c>
    </row>
    <row r="312" spans="1:9" s="71" customFormat="1" ht="15.05" customHeight="1">
      <c r="A312" s="72"/>
      <c r="B312" s="103">
        <v>1</v>
      </c>
      <c r="C312" s="197" t="s">
        <v>246</v>
      </c>
      <c r="D312" s="201"/>
      <c r="E312" s="201"/>
      <c r="F312" s="202"/>
      <c r="G312" s="202"/>
      <c r="H312" s="202"/>
      <c r="I312" s="203"/>
    </row>
    <row r="313" spans="1:9" s="71" customFormat="1" ht="54" customHeight="1">
      <c r="A313" s="72"/>
      <c r="B313" s="86"/>
      <c r="C313" s="198" t="s">
        <v>195</v>
      </c>
      <c r="D313" s="204"/>
      <c r="E313" s="204"/>
      <c r="F313" s="205"/>
      <c r="G313" s="205"/>
      <c r="H313" s="205"/>
      <c r="I313" s="206"/>
    </row>
    <row r="314" spans="1:9" s="71" customFormat="1" ht="16.45" customHeight="1">
      <c r="A314" s="72"/>
      <c r="B314" s="93"/>
      <c r="C314" s="199" t="s">
        <v>265</v>
      </c>
      <c r="D314" s="207"/>
      <c r="E314" s="207"/>
      <c r="F314" s="208"/>
      <c r="G314" s="208"/>
      <c r="H314" s="208"/>
      <c r="I314" s="209"/>
    </row>
    <row r="315" spans="1:9" s="71" customFormat="1" ht="16.45" customHeight="1">
      <c r="A315" s="72"/>
      <c r="B315" s="77"/>
      <c r="C315" s="200" t="s">
        <v>3</v>
      </c>
      <c r="D315" s="210">
        <v>1</v>
      </c>
      <c r="E315" s="210" t="s">
        <v>4</v>
      </c>
      <c r="F315" s="104"/>
      <c r="G315" s="104">
        <f>F315*0.22</f>
        <v>0</v>
      </c>
      <c r="H315" s="75">
        <f>ROUND(D315*F315, 0)</f>
        <v>0</v>
      </c>
      <c r="I315" s="75">
        <f>ROUND(D315*G315, 0)</f>
        <v>0</v>
      </c>
    </row>
    <row r="316" spans="1:9" s="71" customFormat="1" ht="15.05" customHeight="1">
      <c r="A316" s="72"/>
      <c r="B316" s="103">
        <v>1</v>
      </c>
      <c r="C316" s="197" t="s">
        <v>196</v>
      </c>
      <c r="D316" s="201"/>
      <c r="E316" s="201"/>
      <c r="F316" s="202"/>
      <c r="G316" s="202"/>
      <c r="H316" s="202"/>
      <c r="I316" s="203"/>
    </row>
    <row r="317" spans="1:9" s="71" customFormat="1" ht="54" customHeight="1">
      <c r="A317" s="72"/>
      <c r="B317" s="86"/>
      <c r="C317" s="198" t="s">
        <v>195</v>
      </c>
      <c r="D317" s="204"/>
      <c r="E317" s="204"/>
      <c r="F317" s="205"/>
      <c r="G317" s="205"/>
      <c r="H317" s="205"/>
      <c r="I317" s="206"/>
    </row>
    <row r="318" spans="1:9" s="71" customFormat="1" ht="16.45" customHeight="1">
      <c r="A318" s="72"/>
      <c r="B318" s="93"/>
      <c r="C318" s="199" t="s">
        <v>266</v>
      </c>
      <c r="D318" s="207"/>
      <c r="E318" s="207"/>
      <c r="F318" s="208"/>
      <c r="G318" s="208"/>
      <c r="H318" s="208"/>
      <c r="I318" s="209"/>
    </row>
    <row r="319" spans="1:9" s="71" customFormat="1" ht="16.45" customHeight="1">
      <c r="A319" s="72"/>
      <c r="B319" s="77"/>
      <c r="C319" s="200" t="s">
        <v>3</v>
      </c>
      <c r="D319" s="210">
        <v>1</v>
      </c>
      <c r="E319" s="210" t="s">
        <v>4</v>
      </c>
      <c r="F319" s="104"/>
      <c r="G319" s="104">
        <f>F319*0.22</f>
        <v>0</v>
      </c>
      <c r="H319" s="75">
        <f>ROUND(D319*F319, 0)</f>
        <v>0</v>
      </c>
      <c r="I319" s="75">
        <f>ROUND(D319*G319, 0)</f>
        <v>0</v>
      </c>
    </row>
    <row r="320" spans="1:9" s="71" customFormat="1" ht="15.05" customHeight="1">
      <c r="A320" s="72"/>
      <c r="B320" s="103">
        <v>1</v>
      </c>
      <c r="C320" s="197" t="s">
        <v>267</v>
      </c>
      <c r="D320" s="201"/>
      <c r="E320" s="201"/>
      <c r="F320" s="202"/>
      <c r="G320" s="202"/>
      <c r="H320" s="202"/>
      <c r="I320" s="203"/>
    </row>
    <row r="321" spans="1:9" s="71" customFormat="1" ht="54" customHeight="1">
      <c r="A321" s="72"/>
      <c r="B321" s="86"/>
      <c r="C321" s="198" t="s">
        <v>195</v>
      </c>
      <c r="D321" s="204"/>
      <c r="E321" s="204"/>
      <c r="F321" s="205"/>
      <c r="G321" s="205"/>
      <c r="H321" s="205"/>
      <c r="I321" s="206"/>
    </row>
    <row r="322" spans="1:9" s="71" customFormat="1" ht="16.45" customHeight="1">
      <c r="A322" s="72"/>
      <c r="B322" s="93"/>
      <c r="C322" s="199" t="s">
        <v>268</v>
      </c>
      <c r="D322" s="207"/>
      <c r="E322" s="207"/>
      <c r="F322" s="208"/>
      <c r="G322" s="208"/>
      <c r="H322" s="208"/>
      <c r="I322" s="209"/>
    </row>
    <row r="323" spans="1:9" s="71" customFormat="1" ht="16.45" customHeight="1">
      <c r="A323" s="72"/>
      <c r="B323" s="77"/>
      <c r="C323" s="200" t="s">
        <v>3</v>
      </c>
      <c r="D323" s="210">
        <v>1</v>
      </c>
      <c r="E323" s="210" t="s">
        <v>4</v>
      </c>
      <c r="F323" s="104"/>
      <c r="G323" s="104">
        <f>F323*0.22</f>
        <v>0</v>
      </c>
      <c r="H323" s="75">
        <f>ROUND(D323*F323, 0)</f>
        <v>0</v>
      </c>
      <c r="I323" s="75">
        <f>ROUND(D323*G323, 0)</f>
        <v>0</v>
      </c>
    </row>
    <row r="324" spans="1:9" s="71" customFormat="1" ht="15.05" customHeight="1">
      <c r="A324" s="72"/>
      <c r="B324" s="103">
        <v>1</v>
      </c>
      <c r="C324" s="197" t="s">
        <v>267</v>
      </c>
      <c r="D324" s="201"/>
      <c r="E324" s="201"/>
      <c r="F324" s="202"/>
      <c r="G324" s="202"/>
      <c r="H324" s="202"/>
      <c r="I324" s="203"/>
    </row>
    <row r="325" spans="1:9" s="71" customFormat="1" ht="54" customHeight="1">
      <c r="A325" s="72"/>
      <c r="B325" s="86"/>
      <c r="C325" s="198" t="s">
        <v>195</v>
      </c>
      <c r="D325" s="204"/>
      <c r="E325" s="204"/>
      <c r="F325" s="205"/>
      <c r="G325" s="205"/>
      <c r="H325" s="205"/>
      <c r="I325" s="206"/>
    </row>
    <row r="326" spans="1:9" s="71" customFormat="1" ht="16.45" customHeight="1">
      <c r="A326" s="72"/>
      <c r="B326" s="93"/>
      <c r="C326" s="199" t="s">
        <v>269</v>
      </c>
      <c r="D326" s="207"/>
      <c r="E326" s="207"/>
      <c r="F326" s="208"/>
      <c r="G326" s="208"/>
      <c r="H326" s="208"/>
      <c r="I326" s="209"/>
    </row>
    <row r="327" spans="1:9" s="71" customFormat="1" ht="16.45" customHeight="1">
      <c r="A327" s="72"/>
      <c r="B327" s="77"/>
      <c r="C327" s="200" t="s">
        <v>3</v>
      </c>
      <c r="D327" s="210">
        <v>1</v>
      </c>
      <c r="E327" s="210" t="s">
        <v>4</v>
      </c>
      <c r="F327" s="104"/>
      <c r="G327" s="104">
        <f>F327*0.22</f>
        <v>0</v>
      </c>
      <c r="H327" s="75">
        <f>ROUND(D327*F327, 0)</f>
        <v>0</v>
      </c>
      <c r="I327" s="75">
        <f>ROUND(D327*G327, 0)</f>
        <v>0</v>
      </c>
    </row>
    <row r="328" spans="1:9" s="71" customFormat="1" ht="15.05" customHeight="1">
      <c r="A328" s="72"/>
      <c r="B328" s="103">
        <v>1</v>
      </c>
      <c r="C328" s="197" t="s">
        <v>271</v>
      </c>
      <c r="D328" s="201"/>
      <c r="E328" s="201"/>
      <c r="F328" s="202"/>
      <c r="G328" s="202"/>
      <c r="H328" s="202"/>
      <c r="I328" s="203"/>
    </row>
    <row r="329" spans="1:9" s="71" customFormat="1" ht="54" customHeight="1">
      <c r="A329" s="72"/>
      <c r="B329" s="86"/>
      <c r="C329" s="198" t="s">
        <v>195</v>
      </c>
      <c r="D329" s="204"/>
      <c r="E329" s="204"/>
      <c r="F329" s="205"/>
      <c r="G329" s="205"/>
      <c r="H329" s="205"/>
      <c r="I329" s="206"/>
    </row>
    <row r="330" spans="1:9" s="71" customFormat="1" ht="16.45" customHeight="1">
      <c r="A330" s="72"/>
      <c r="B330" s="93"/>
      <c r="C330" s="199" t="s">
        <v>272</v>
      </c>
      <c r="D330" s="207"/>
      <c r="E330" s="207"/>
      <c r="F330" s="208"/>
      <c r="G330" s="208"/>
      <c r="H330" s="208"/>
      <c r="I330" s="209"/>
    </row>
    <row r="331" spans="1:9" s="71" customFormat="1" ht="16.45" customHeight="1">
      <c r="A331" s="72"/>
      <c r="B331" s="77"/>
      <c r="C331" s="200" t="s">
        <v>3</v>
      </c>
      <c r="D331" s="210">
        <v>6</v>
      </c>
      <c r="E331" s="210" t="s">
        <v>4</v>
      </c>
      <c r="F331" s="104"/>
      <c r="G331" s="104">
        <f>F331*0.22</f>
        <v>0</v>
      </c>
      <c r="H331" s="75">
        <f>ROUND(D331*F331, 0)</f>
        <v>0</v>
      </c>
      <c r="I331" s="75">
        <f>ROUND(D331*G331, 0)</f>
        <v>0</v>
      </c>
    </row>
    <row r="332" spans="1:9" s="71" customFormat="1" ht="15.05" customHeight="1">
      <c r="A332" s="72"/>
      <c r="B332" s="103">
        <v>1</v>
      </c>
      <c r="C332" s="197" t="s">
        <v>273</v>
      </c>
      <c r="D332" s="201"/>
      <c r="E332" s="201"/>
      <c r="F332" s="202"/>
      <c r="G332" s="202"/>
      <c r="H332" s="202"/>
      <c r="I332" s="203"/>
    </row>
    <row r="333" spans="1:9" s="71" customFormat="1" ht="54" customHeight="1">
      <c r="A333" s="72"/>
      <c r="B333" s="86"/>
      <c r="C333" s="198" t="s">
        <v>195</v>
      </c>
      <c r="D333" s="204"/>
      <c r="E333" s="204"/>
      <c r="F333" s="205"/>
      <c r="G333" s="205"/>
      <c r="H333" s="205"/>
      <c r="I333" s="206"/>
    </row>
    <row r="334" spans="1:9" s="71" customFormat="1" ht="16.45" customHeight="1">
      <c r="A334" s="72"/>
      <c r="B334" s="93"/>
      <c r="C334" s="199" t="s">
        <v>274</v>
      </c>
      <c r="D334" s="207"/>
      <c r="E334" s="207"/>
      <c r="F334" s="208"/>
      <c r="G334" s="208"/>
      <c r="H334" s="208"/>
      <c r="I334" s="209"/>
    </row>
    <row r="335" spans="1:9" s="71" customFormat="1" ht="16.45" customHeight="1">
      <c r="A335" s="72"/>
      <c r="B335" s="77"/>
      <c r="C335" s="200" t="s">
        <v>3</v>
      </c>
      <c r="D335" s="210">
        <v>2</v>
      </c>
      <c r="E335" s="210" t="s">
        <v>4</v>
      </c>
      <c r="F335" s="104"/>
      <c r="G335" s="104">
        <f>F335*0.22</f>
        <v>0</v>
      </c>
      <c r="H335" s="75">
        <f>ROUND(D335*F335, 0)</f>
        <v>0</v>
      </c>
      <c r="I335" s="75">
        <f>ROUND(D335*G335, 0)</f>
        <v>0</v>
      </c>
    </row>
    <row r="336" spans="1:9" s="71" customFormat="1" ht="15.05" customHeight="1">
      <c r="A336" s="72"/>
      <c r="B336" s="103">
        <v>1</v>
      </c>
      <c r="C336" s="197" t="s">
        <v>275</v>
      </c>
      <c r="D336" s="201"/>
      <c r="E336" s="201"/>
      <c r="F336" s="202"/>
      <c r="G336" s="202"/>
      <c r="H336" s="202"/>
      <c r="I336" s="203"/>
    </row>
    <row r="337" spans="1:9" s="71" customFormat="1" ht="54" customHeight="1">
      <c r="A337" s="72"/>
      <c r="B337" s="86"/>
      <c r="C337" s="198" t="s">
        <v>195</v>
      </c>
      <c r="D337" s="204"/>
      <c r="E337" s="204"/>
      <c r="F337" s="205"/>
      <c r="G337" s="205"/>
      <c r="H337" s="205"/>
      <c r="I337" s="206"/>
    </row>
    <row r="338" spans="1:9" s="71" customFormat="1" ht="16.45" customHeight="1">
      <c r="A338" s="72"/>
      <c r="B338" s="93"/>
      <c r="C338" s="199" t="s">
        <v>276</v>
      </c>
      <c r="D338" s="207"/>
      <c r="E338" s="207"/>
      <c r="F338" s="208"/>
      <c r="G338" s="208"/>
      <c r="H338" s="208"/>
      <c r="I338" s="209"/>
    </row>
    <row r="339" spans="1:9" s="71" customFormat="1" ht="16.45" customHeight="1">
      <c r="A339" s="72"/>
      <c r="B339" s="77"/>
      <c r="C339" s="200" t="s">
        <v>3</v>
      </c>
      <c r="D339" s="210">
        <v>1</v>
      </c>
      <c r="E339" s="210" t="s">
        <v>4</v>
      </c>
      <c r="F339" s="104"/>
      <c r="G339" s="104">
        <f>F339*0.22</f>
        <v>0</v>
      </c>
      <c r="H339" s="75">
        <f>ROUND(D339*F339, 0)</f>
        <v>0</v>
      </c>
      <c r="I339" s="75">
        <f>ROUND(D339*G339, 0)</f>
        <v>0</v>
      </c>
    </row>
    <row r="340" spans="1:9" s="71" customFormat="1" ht="15.05" customHeight="1">
      <c r="A340" s="72"/>
      <c r="B340" s="103">
        <v>1</v>
      </c>
      <c r="C340" s="197" t="s">
        <v>277</v>
      </c>
      <c r="D340" s="201"/>
      <c r="E340" s="201"/>
      <c r="F340" s="202"/>
      <c r="G340" s="202"/>
      <c r="H340" s="202"/>
      <c r="I340" s="203"/>
    </row>
    <row r="341" spans="1:9" s="71" customFormat="1" ht="54" customHeight="1">
      <c r="A341" s="72"/>
      <c r="B341" s="86"/>
      <c r="C341" s="198" t="s">
        <v>195</v>
      </c>
      <c r="D341" s="204"/>
      <c r="E341" s="204"/>
      <c r="F341" s="205"/>
      <c r="G341" s="205"/>
      <c r="H341" s="205"/>
      <c r="I341" s="206"/>
    </row>
    <row r="342" spans="1:9" s="71" customFormat="1" ht="16.45" customHeight="1">
      <c r="A342" s="72"/>
      <c r="B342" s="93"/>
      <c r="C342" s="199" t="s">
        <v>278</v>
      </c>
      <c r="D342" s="207"/>
      <c r="E342" s="207"/>
      <c r="F342" s="208"/>
      <c r="G342" s="208"/>
      <c r="H342" s="208"/>
      <c r="I342" s="209"/>
    </row>
    <row r="343" spans="1:9" s="71" customFormat="1" ht="16.45" customHeight="1">
      <c r="A343" s="72"/>
      <c r="B343" s="77"/>
      <c r="C343" s="200" t="s">
        <v>3</v>
      </c>
      <c r="D343" s="210">
        <v>1</v>
      </c>
      <c r="E343" s="210" t="s">
        <v>4</v>
      </c>
      <c r="F343" s="104"/>
      <c r="G343" s="104">
        <f>F343*0.22</f>
        <v>0</v>
      </c>
      <c r="H343" s="75">
        <f>ROUND(D343*F343, 0)</f>
        <v>0</v>
      </c>
      <c r="I343" s="75">
        <f>ROUND(D343*G343, 0)</f>
        <v>0</v>
      </c>
    </row>
    <row r="344" spans="1:9" s="71" customFormat="1" ht="15.05" customHeight="1">
      <c r="A344" s="72"/>
      <c r="B344" s="103">
        <v>1</v>
      </c>
      <c r="C344" s="197" t="s">
        <v>196</v>
      </c>
      <c r="D344" s="201"/>
      <c r="E344" s="201"/>
      <c r="F344" s="202"/>
      <c r="G344" s="202"/>
      <c r="H344" s="202"/>
      <c r="I344" s="203"/>
    </row>
    <row r="345" spans="1:9" s="71" customFormat="1" ht="54" customHeight="1">
      <c r="A345" s="72"/>
      <c r="B345" s="86"/>
      <c r="C345" s="198" t="s">
        <v>195</v>
      </c>
      <c r="D345" s="204"/>
      <c r="E345" s="204"/>
      <c r="F345" s="205"/>
      <c r="G345" s="205"/>
      <c r="H345" s="205"/>
      <c r="I345" s="206"/>
    </row>
    <row r="346" spans="1:9" s="71" customFormat="1" ht="16.45" customHeight="1">
      <c r="A346" s="72"/>
      <c r="B346" s="93"/>
      <c r="C346" s="199" t="s">
        <v>279</v>
      </c>
      <c r="D346" s="207"/>
      <c r="E346" s="207"/>
      <c r="F346" s="208"/>
      <c r="G346" s="208"/>
      <c r="H346" s="208"/>
      <c r="I346" s="209"/>
    </row>
    <row r="347" spans="1:9" s="71" customFormat="1" ht="16.45" customHeight="1">
      <c r="A347" s="72"/>
      <c r="B347" s="77"/>
      <c r="C347" s="200" t="s">
        <v>3</v>
      </c>
      <c r="D347" s="210">
        <v>1</v>
      </c>
      <c r="E347" s="210" t="s">
        <v>4</v>
      </c>
      <c r="F347" s="104"/>
      <c r="G347" s="104">
        <f>F347*0.22</f>
        <v>0</v>
      </c>
      <c r="H347" s="75">
        <f>ROUND(D347*F347, 0)</f>
        <v>0</v>
      </c>
      <c r="I347" s="75">
        <f>ROUND(D347*G347, 0)</f>
        <v>0</v>
      </c>
    </row>
    <row r="348" spans="1:9" s="71" customFormat="1" ht="15.05" customHeight="1">
      <c r="A348" s="72"/>
      <c r="B348" s="103">
        <v>1</v>
      </c>
      <c r="C348" s="197" t="s">
        <v>246</v>
      </c>
      <c r="D348" s="201"/>
      <c r="E348" s="201"/>
      <c r="F348" s="202"/>
      <c r="G348" s="202"/>
      <c r="H348" s="202"/>
      <c r="I348" s="203"/>
    </row>
    <row r="349" spans="1:9" s="71" customFormat="1" ht="54" customHeight="1">
      <c r="A349" s="72"/>
      <c r="B349" s="86"/>
      <c r="C349" s="198" t="s">
        <v>195</v>
      </c>
      <c r="D349" s="204"/>
      <c r="E349" s="204"/>
      <c r="F349" s="205"/>
      <c r="G349" s="205"/>
      <c r="H349" s="205"/>
      <c r="I349" s="206"/>
    </row>
    <row r="350" spans="1:9" s="71" customFormat="1" ht="16.45" customHeight="1">
      <c r="A350" s="72"/>
      <c r="B350" s="93"/>
      <c r="C350" s="199" t="s">
        <v>280</v>
      </c>
      <c r="D350" s="207"/>
      <c r="E350" s="207"/>
      <c r="F350" s="208"/>
      <c r="G350" s="208"/>
      <c r="H350" s="208"/>
      <c r="I350" s="209"/>
    </row>
    <row r="351" spans="1:9" s="71" customFormat="1" ht="16.45" customHeight="1">
      <c r="A351" s="72"/>
      <c r="B351" s="77"/>
      <c r="C351" s="200" t="s">
        <v>3</v>
      </c>
      <c r="D351" s="210">
        <v>1</v>
      </c>
      <c r="E351" s="210" t="s">
        <v>4</v>
      </c>
      <c r="F351" s="104"/>
      <c r="G351" s="104">
        <f>F351*0.22</f>
        <v>0</v>
      </c>
      <c r="H351" s="75">
        <f>ROUND(D351*F351, 0)</f>
        <v>0</v>
      </c>
      <c r="I351" s="75">
        <f>ROUND(D351*G351, 0)</f>
        <v>0</v>
      </c>
    </row>
    <row r="352" spans="1:9" s="71" customFormat="1" ht="15.05" customHeight="1">
      <c r="A352" s="72"/>
      <c r="B352" s="103">
        <v>1</v>
      </c>
      <c r="C352" s="197" t="s">
        <v>249</v>
      </c>
      <c r="D352" s="201"/>
      <c r="E352" s="201"/>
      <c r="F352" s="202"/>
      <c r="G352" s="202"/>
      <c r="H352" s="202"/>
      <c r="I352" s="203"/>
    </row>
    <row r="353" spans="1:9" s="71" customFormat="1" ht="54" customHeight="1">
      <c r="A353" s="72"/>
      <c r="B353" s="86"/>
      <c r="C353" s="198" t="s">
        <v>195</v>
      </c>
      <c r="D353" s="204"/>
      <c r="E353" s="204"/>
      <c r="F353" s="205"/>
      <c r="G353" s="205"/>
      <c r="H353" s="205"/>
      <c r="I353" s="206"/>
    </row>
    <row r="354" spans="1:9" s="71" customFormat="1" ht="16.45" customHeight="1">
      <c r="A354" s="72"/>
      <c r="B354" s="93"/>
      <c r="C354" s="199" t="s">
        <v>281</v>
      </c>
      <c r="D354" s="207"/>
      <c r="E354" s="207"/>
      <c r="F354" s="208"/>
      <c r="G354" s="208"/>
      <c r="H354" s="208"/>
      <c r="I354" s="209"/>
    </row>
    <row r="355" spans="1:9" s="71" customFormat="1" ht="16.45" customHeight="1">
      <c r="A355" s="72"/>
      <c r="B355" s="77"/>
      <c r="C355" s="200" t="s">
        <v>3</v>
      </c>
      <c r="D355" s="210">
        <v>1</v>
      </c>
      <c r="E355" s="210" t="s">
        <v>4</v>
      </c>
      <c r="F355" s="104"/>
      <c r="G355" s="104">
        <f>F355*0.22</f>
        <v>0</v>
      </c>
      <c r="H355" s="75">
        <f>ROUND(D355*F355, 0)</f>
        <v>0</v>
      </c>
      <c r="I355" s="75">
        <f>ROUND(D355*G355, 0)</f>
        <v>0</v>
      </c>
    </row>
    <row r="356" spans="1:9" s="71" customFormat="1" ht="15.05" customHeight="1">
      <c r="A356" s="72"/>
      <c r="B356" s="103">
        <v>1</v>
      </c>
      <c r="C356" s="197" t="s">
        <v>282</v>
      </c>
      <c r="D356" s="201"/>
      <c r="E356" s="201"/>
      <c r="F356" s="202"/>
      <c r="G356" s="202"/>
      <c r="H356" s="202"/>
      <c r="I356" s="203"/>
    </row>
    <row r="357" spans="1:9" s="71" customFormat="1" ht="54" customHeight="1">
      <c r="A357" s="72"/>
      <c r="B357" s="86"/>
      <c r="C357" s="198" t="s">
        <v>195</v>
      </c>
      <c r="D357" s="204"/>
      <c r="E357" s="204"/>
      <c r="F357" s="205"/>
      <c r="G357" s="205"/>
      <c r="H357" s="205"/>
      <c r="I357" s="206"/>
    </row>
    <row r="358" spans="1:9" s="71" customFormat="1" ht="16.45" customHeight="1">
      <c r="A358" s="72"/>
      <c r="B358" s="93"/>
      <c r="C358" s="199" t="s">
        <v>283</v>
      </c>
      <c r="D358" s="207"/>
      <c r="E358" s="207"/>
      <c r="F358" s="208"/>
      <c r="G358" s="208"/>
      <c r="H358" s="208"/>
      <c r="I358" s="209"/>
    </row>
    <row r="359" spans="1:9" s="71" customFormat="1" ht="16.45" customHeight="1">
      <c r="A359" s="72"/>
      <c r="B359" s="77"/>
      <c r="C359" s="200" t="s">
        <v>3</v>
      </c>
      <c r="D359" s="210">
        <v>1</v>
      </c>
      <c r="E359" s="210" t="s">
        <v>4</v>
      </c>
      <c r="F359" s="104"/>
      <c r="G359" s="104">
        <f>F359*0.22</f>
        <v>0</v>
      </c>
      <c r="H359" s="75">
        <f>ROUND(D359*F359, 0)</f>
        <v>0</v>
      </c>
      <c r="I359" s="75">
        <f>ROUND(D359*G359, 0)</f>
        <v>0</v>
      </c>
    </row>
    <row r="360" spans="1:9" s="71" customFormat="1" ht="15.05" customHeight="1">
      <c r="A360" s="72"/>
      <c r="B360" s="103">
        <v>1</v>
      </c>
      <c r="C360" s="197" t="s">
        <v>285</v>
      </c>
      <c r="D360" s="201"/>
      <c r="E360" s="201"/>
      <c r="F360" s="202"/>
      <c r="G360" s="202"/>
      <c r="H360" s="202"/>
      <c r="I360" s="203"/>
    </row>
    <row r="361" spans="1:9" s="71" customFormat="1" ht="54" customHeight="1">
      <c r="A361" s="72"/>
      <c r="B361" s="86"/>
      <c r="C361" s="198" t="s">
        <v>195</v>
      </c>
      <c r="D361" s="204"/>
      <c r="E361" s="204"/>
      <c r="F361" s="205"/>
      <c r="G361" s="205"/>
      <c r="H361" s="205"/>
      <c r="I361" s="206"/>
    </row>
    <row r="362" spans="1:9" s="71" customFormat="1" ht="16.45" customHeight="1">
      <c r="A362" s="72"/>
      <c r="B362" s="93"/>
      <c r="C362" s="199" t="s">
        <v>284</v>
      </c>
      <c r="D362" s="207"/>
      <c r="E362" s="207"/>
      <c r="F362" s="208"/>
      <c r="G362" s="208"/>
      <c r="H362" s="208"/>
      <c r="I362" s="209"/>
    </row>
    <row r="363" spans="1:9" s="71" customFormat="1" ht="16.45" customHeight="1">
      <c r="A363" s="72"/>
      <c r="B363" s="77"/>
      <c r="C363" s="200" t="s">
        <v>3</v>
      </c>
      <c r="D363" s="210">
        <v>1</v>
      </c>
      <c r="E363" s="210" t="s">
        <v>4</v>
      </c>
      <c r="F363" s="104"/>
      <c r="G363" s="104">
        <f>F363*0.22</f>
        <v>0</v>
      </c>
      <c r="H363" s="75">
        <f>ROUND(D363*F363, 0)</f>
        <v>0</v>
      </c>
      <c r="I363" s="75">
        <f>ROUND(D363*G363, 0)</f>
        <v>0</v>
      </c>
    </row>
    <row r="364" spans="1:9">
      <c r="C364" s="220"/>
      <c r="D364" s="221"/>
      <c r="E364" s="221"/>
      <c r="F364" s="222"/>
      <c r="G364" s="222"/>
      <c r="H364" s="222"/>
      <c r="I364" s="222"/>
    </row>
    <row r="366" spans="1:9" s="71" customFormat="1" ht="15.05" customHeight="1">
      <c r="A366" s="72"/>
      <c r="B366" s="103">
        <v>1</v>
      </c>
      <c r="C366" s="197" t="s">
        <v>286</v>
      </c>
      <c r="D366" s="201"/>
      <c r="E366" s="201"/>
      <c r="F366" s="202"/>
      <c r="G366" s="202"/>
      <c r="H366" s="202"/>
      <c r="I366" s="203"/>
    </row>
    <row r="367" spans="1:9" s="71" customFormat="1" ht="54" customHeight="1">
      <c r="A367" s="72"/>
      <c r="B367" s="86"/>
      <c r="C367" s="198" t="s">
        <v>195</v>
      </c>
      <c r="D367" s="204"/>
      <c r="E367" s="204"/>
      <c r="F367" s="205"/>
      <c r="G367" s="205"/>
      <c r="H367" s="205"/>
      <c r="I367" s="206"/>
    </row>
    <row r="368" spans="1:9" s="71" customFormat="1" ht="16.45" customHeight="1">
      <c r="A368" s="72"/>
      <c r="B368" s="93"/>
      <c r="C368" s="199" t="s">
        <v>287</v>
      </c>
      <c r="D368" s="207"/>
      <c r="E368" s="207"/>
      <c r="F368" s="208"/>
      <c r="G368" s="208"/>
      <c r="H368" s="208"/>
      <c r="I368" s="209"/>
    </row>
    <row r="369" spans="1:9" s="71" customFormat="1" ht="16.45" customHeight="1">
      <c r="A369" s="72"/>
      <c r="B369" s="77"/>
      <c r="C369" s="200" t="s">
        <v>3</v>
      </c>
      <c r="D369" s="210">
        <v>1</v>
      </c>
      <c r="E369" s="210" t="s">
        <v>4</v>
      </c>
      <c r="F369" s="104"/>
      <c r="G369" s="104">
        <f>F369*0.22</f>
        <v>0</v>
      </c>
      <c r="H369" s="75">
        <f>ROUND(D369*F369, 0)</f>
        <v>0</v>
      </c>
      <c r="I369" s="75">
        <f>ROUND(D369*G369, 0)</f>
        <v>0</v>
      </c>
    </row>
    <row r="370" spans="1:9" s="71" customFormat="1" ht="15.05" customHeight="1">
      <c r="A370" s="72"/>
      <c r="B370" s="103">
        <v>1</v>
      </c>
      <c r="C370" s="197" t="s">
        <v>289</v>
      </c>
      <c r="D370" s="201"/>
      <c r="E370" s="201"/>
      <c r="F370" s="202"/>
      <c r="G370" s="202"/>
      <c r="H370" s="202"/>
      <c r="I370" s="203"/>
    </row>
    <row r="371" spans="1:9" s="71" customFormat="1" ht="54" customHeight="1">
      <c r="A371" s="72"/>
      <c r="B371" s="86"/>
      <c r="C371" s="198" t="s">
        <v>195</v>
      </c>
      <c r="D371" s="204"/>
      <c r="E371" s="204"/>
      <c r="F371" s="205"/>
      <c r="G371" s="205"/>
      <c r="H371" s="205"/>
      <c r="I371" s="206"/>
    </row>
    <row r="372" spans="1:9" s="71" customFormat="1" ht="16.45" customHeight="1">
      <c r="A372" s="72"/>
      <c r="B372" s="93"/>
      <c r="C372" s="199" t="s">
        <v>288</v>
      </c>
      <c r="D372" s="207"/>
      <c r="E372" s="207"/>
      <c r="F372" s="208"/>
      <c r="G372" s="208"/>
      <c r="H372" s="208"/>
      <c r="I372" s="209"/>
    </row>
    <row r="373" spans="1:9" s="71" customFormat="1" ht="16.45" customHeight="1">
      <c r="A373" s="72"/>
      <c r="B373" s="77"/>
      <c r="C373" s="200" t="s">
        <v>3</v>
      </c>
      <c r="D373" s="210">
        <v>1</v>
      </c>
      <c r="E373" s="210" t="s">
        <v>4</v>
      </c>
      <c r="F373" s="104"/>
      <c r="G373" s="104">
        <f>F373*0.22</f>
        <v>0</v>
      </c>
      <c r="H373" s="75">
        <f>ROUND(D373*F373, 0)</f>
        <v>0</v>
      </c>
      <c r="I373" s="75">
        <f>ROUND(D373*G373, 0)</f>
        <v>0</v>
      </c>
    </row>
    <row r="374" spans="1:9" s="71" customFormat="1" ht="15.05" customHeight="1">
      <c r="A374" s="72"/>
      <c r="B374" s="103">
        <v>1</v>
      </c>
      <c r="C374" s="197" t="s">
        <v>290</v>
      </c>
      <c r="D374" s="201"/>
      <c r="E374" s="201"/>
      <c r="F374" s="202"/>
      <c r="G374" s="202"/>
      <c r="H374" s="202"/>
      <c r="I374" s="203"/>
    </row>
    <row r="375" spans="1:9" s="71" customFormat="1" ht="54" customHeight="1">
      <c r="A375" s="72"/>
      <c r="B375" s="86"/>
      <c r="C375" s="198" t="s">
        <v>195</v>
      </c>
      <c r="D375" s="204"/>
      <c r="E375" s="204"/>
      <c r="F375" s="205"/>
      <c r="G375" s="205"/>
      <c r="H375" s="205"/>
      <c r="I375" s="206"/>
    </row>
    <row r="376" spans="1:9" s="71" customFormat="1" ht="16.45" customHeight="1">
      <c r="A376" s="72"/>
      <c r="B376" s="93"/>
      <c r="C376" s="199" t="s">
        <v>291</v>
      </c>
      <c r="D376" s="207"/>
      <c r="E376" s="207"/>
      <c r="F376" s="208"/>
      <c r="G376" s="208"/>
      <c r="H376" s="208"/>
      <c r="I376" s="209"/>
    </row>
    <row r="377" spans="1:9" s="71" customFormat="1" ht="16.45" customHeight="1">
      <c r="A377" s="72"/>
      <c r="B377" s="77"/>
      <c r="C377" s="200" t="s">
        <v>3</v>
      </c>
      <c r="D377" s="210">
        <v>15</v>
      </c>
      <c r="E377" s="210" t="s">
        <v>4</v>
      </c>
      <c r="F377" s="104"/>
      <c r="G377" s="104">
        <f>F377*0.22</f>
        <v>0</v>
      </c>
      <c r="H377" s="75">
        <f>ROUND(D377*F377, 0)</f>
        <v>0</v>
      </c>
      <c r="I377" s="75">
        <f>ROUND(D377*G377, 0)</f>
        <v>0</v>
      </c>
    </row>
    <row r="378" spans="1:9" s="71" customFormat="1" ht="15.05" customHeight="1">
      <c r="A378" s="72"/>
      <c r="B378" s="103">
        <v>1</v>
      </c>
      <c r="C378" s="197" t="s">
        <v>293</v>
      </c>
      <c r="D378" s="201"/>
      <c r="E378" s="201"/>
      <c r="F378" s="202"/>
      <c r="G378" s="202"/>
      <c r="H378" s="202"/>
      <c r="I378" s="203"/>
    </row>
    <row r="379" spans="1:9" s="71" customFormat="1" ht="54" customHeight="1">
      <c r="A379" s="72"/>
      <c r="B379" s="86"/>
      <c r="C379" s="198" t="s">
        <v>195</v>
      </c>
      <c r="D379" s="204"/>
      <c r="E379" s="204"/>
      <c r="F379" s="205"/>
      <c r="G379" s="205"/>
      <c r="H379" s="205"/>
      <c r="I379" s="206"/>
    </row>
    <row r="380" spans="1:9" s="71" customFormat="1" ht="16.45" customHeight="1">
      <c r="A380" s="72"/>
      <c r="B380" s="93"/>
      <c r="C380" s="199" t="s">
        <v>294</v>
      </c>
      <c r="D380" s="207"/>
      <c r="E380" s="207"/>
      <c r="F380" s="208"/>
      <c r="G380" s="208"/>
      <c r="H380" s="208"/>
      <c r="I380" s="209"/>
    </row>
    <row r="381" spans="1:9" s="71" customFormat="1" ht="19.600000000000001" customHeight="1">
      <c r="A381" s="72"/>
      <c r="B381" s="77"/>
      <c r="C381" s="200" t="s">
        <v>3</v>
      </c>
      <c r="D381" s="210">
        <v>3</v>
      </c>
      <c r="E381" s="210" t="s">
        <v>4</v>
      </c>
      <c r="F381" s="104"/>
      <c r="G381" s="104">
        <f>F381*0.22</f>
        <v>0</v>
      </c>
      <c r="H381" s="75">
        <f>ROUND(D381*F381, 0)</f>
        <v>0</v>
      </c>
      <c r="I381" s="75">
        <f>ROUND(D381*G381, 0)</f>
        <v>0</v>
      </c>
    </row>
    <row r="382" spans="1:9" s="71" customFormat="1" ht="15.05" customHeight="1">
      <c r="A382" s="72"/>
      <c r="B382" s="103">
        <v>1</v>
      </c>
      <c r="C382" s="197" t="s">
        <v>289</v>
      </c>
      <c r="D382" s="201"/>
      <c r="E382" s="201"/>
      <c r="F382" s="202"/>
      <c r="G382" s="202"/>
      <c r="H382" s="202"/>
      <c r="I382" s="203"/>
    </row>
    <row r="383" spans="1:9" s="71" customFormat="1" ht="54" customHeight="1">
      <c r="A383" s="72"/>
      <c r="B383" s="86"/>
      <c r="C383" s="198" t="s">
        <v>195</v>
      </c>
      <c r="D383" s="204"/>
      <c r="E383" s="204"/>
      <c r="F383" s="205"/>
      <c r="G383" s="205"/>
      <c r="H383" s="205"/>
      <c r="I383" s="206"/>
    </row>
    <row r="384" spans="1:9" s="71" customFormat="1" ht="16.45" customHeight="1">
      <c r="A384" s="72"/>
      <c r="B384" s="93"/>
      <c r="C384" s="199" t="s">
        <v>295</v>
      </c>
      <c r="D384" s="207"/>
      <c r="E384" s="207"/>
      <c r="F384" s="208"/>
      <c r="G384" s="208"/>
      <c r="H384" s="208"/>
      <c r="I384" s="209"/>
    </row>
    <row r="385" spans="1:9" s="71" customFormat="1" ht="16.45" customHeight="1">
      <c r="A385" s="72"/>
      <c r="B385" s="77"/>
      <c r="C385" s="200" t="s">
        <v>3</v>
      </c>
      <c r="D385" s="210">
        <v>3</v>
      </c>
      <c r="E385" s="210" t="s">
        <v>4</v>
      </c>
      <c r="F385" s="104"/>
      <c r="G385" s="104">
        <f>F385*0.22</f>
        <v>0</v>
      </c>
      <c r="H385" s="75">
        <f>ROUND(D385*F385, 0)</f>
        <v>0</v>
      </c>
      <c r="I385" s="75">
        <f>ROUND(D385*G385, 0)</f>
        <v>0</v>
      </c>
    </row>
    <row r="387" spans="1:9" s="71" customFormat="1" ht="15.05" customHeight="1">
      <c r="A387" s="72"/>
      <c r="B387" s="103">
        <v>1</v>
      </c>
      <c r="C387" s="197" t="s">
        <v>296</v>
      </c>
      <c r="D387" s="201"/>
      <c r="E387" s="201"/>
      <c r="F387" s="202"/>
      <c r="G387" s="202"/>
      <c r="H387" s="202"/>
      <c r="I387" s="203"/>
    </row>
    <row r="388" spans="1:9" s="71" customFormat="1" ht="54" customHeight="1">
      <c r="A388" s="72"/>
      <c r="B388" s="86"/>
      <c r="C388" s="198" t="s">
        <v>195</v>
      </c>
      <c r="D388" s="204"/>
      <c r="E388" s="204"/>
      <c r="F388" s="205"/>
      <c r="G388" s="205"/>
      <c r="H388" s="205"/>
      <c r="I388" s="206"/>
    </row>
    <row r="389" spans="1:9" s="71" customFormat="1" ht="16.45" customHeight="1">
      <c r="A389" s="72"/>
      <c r="B389" s="93"/>
      <c r="C389" s="199" t="s">
        <v>297</v>
      </c>
      <c r="D389" s="207"/>
      <c r="E389" s="207"/>
      <c r="F389" s="208"/>
      <c r="G389" s="208"/>
      <c r="H389" s="208"/>
      <c r="I389" s="209"/>
    </row>
    <row r="390" spans="1:9" s="71" customFormat="1" ht="16.45" customHeight="1">
      <c r="A390" s="72"/>
      <c r="B390" s="77"/>
      <c r="C390" s="200" t="s">
        <v>3</v>
      </c>
      <c r="D390" s="210">
        <v>3</v>
      </c>
      <c r="E390" s="210" t="s">
        <v>4</v>
      </c>
      <c r="F390" s="104"/>
      <c r="G390" s="104">
        <f>F390*0.22</f>
        <v>0</v>
      </c>
      <c r="H390" s="75">
        <f>ROUND(D390*F390, 0)</f>
        <v>0</v>
      </c>
      <c r="I390" s="75">
        <f>ROUND(D390*G390, 0)</f>
        <v>0</v>
      </c>
    </row>
    <row r="391" spans="1:9" s="71" customFormat="1" ht="15.05" customHeight="1">
      <c r="A391" s="72"/>
      <c r="B391" s="103">
        <v>1</v>
      </c>
      <c r="C391" s="197" t="s">
        <v>296</v>
      </c>
      <c r="D391" s="201"/>
      <c r="E391" s="201"/>
      <c r="F391" s="202"/>
      <c r="G391" s="202"/>
      <c r="H391" s="202"/>
      <c r="I391" s="203"/>
    </row>
    <row r="392" spans="1:9" s="71" customFormat="1" ht="54" customHeight="1">
      <c r="A392" s="72"/>
      <c r="B392" s="86"/>
      <c r="C392" s="198" t="s">
        <v>195</v>
      </c>
      <c r="D392" s="204"/>
      <c r="E392" s="204"/>
      <c r="F392" s="205"/>
      <c r="G392" s="205"/>
      <c r="H392" s="205"/>
      <c r="I392" s="206"/>
    </row>
    <row r="393" spans="1:9" s="71" customFormat="1" ht="16.45" customHeight="1">
      <c r="A393" s="72"/>
      <c r="B393" s="93"/>
      <c r="C393" s="199" t="s">
        <v>298</v>
      </c>
      <c r="D393" s="207"/>
      <c r="E393" s="207"/>
      <c r="F393" s="208"/>
      <c r="G393" s="208"/>
      <c r="H393" s="208"/>
      <c r="I393" s="209"/>
    </row>
    <row r="394" spans="1:9" s="71" customFormat="1" ht="16.45" customHeight="1">
      <c r="A394" s="72"/>
      <c r="B394" s="77"/>
      <c r="C394" s="200" t="s">
        <v>3</v>
      </c>
      <c r="D394" s="210">
        <v>4</v>
      </c>
      <c r="E394" s="210" t="s">
        <v>4</v>
      </c>
      <c r="F394" s="104"/>
      <c r="G394" s="104">
        <f>F394*0.22</f>
        <v>0</v>
      </c>
      <c r="H394" s="75">
        <f>ROUND(D394*F394, 0)</f>
        <v>0</v>
      </c>
      <c r="I394" s="75">
        <f>ROUND(D394*G394, 0)</f>
        <v>0</v>
      </c>
    </row>
    <row r="395" spans="1:9" s="71" customFormat="1" ht="15.05" customHeight="1">
      <c r="A395" s="72"/>
      <c r="B395" s="103">
        <v>1</v>
      </c>
      <c r="C395" s="197" t="s">
        <v>299</v>
      </c>
      <c r="D395" s="201"/>
      <c r="E395" s="201"/>
      <c r="F395" s="202"/>
      <c r="G395" s="202"/>
      <c r="H395" s="202"/>
      <c r="I395" s="203"/>
    </row>
    <row r="396" spans="1:9" s="71" customFormat="1" ht="54" customHeight="1">
      <c r="A396" s="72"/>
      <c r="B396" s="86"/>
      <c r="C396" s="198" t="s">
        <v>195</v>
      </c>
      <c r="D396" s="204"/>
      <c r="E396" s="204"/>
      <c r="F396" s="205"/>
      <c r="G396" s="205"/>
      <c r="H396" s="205"/>
      <c r="I396" s="206"/>
    </row>
    <row r="397" spans="1:9" s="71" customFormat="1" ht="16.45" customHeight="1">
      <c r="A397" s="72"/>
      <c r="B397" s="93"/>
      <c r="C397" s="199" t="s">
        <v>297</v>
      </c>
      <c r="D397" s="207"/>
      <c r="E397" s="207"/>
      <c r="F397" s="208"/>
      <c r="G397" s="208"/>
      <c r="H397" s="208"/>
      <c r="I397" s="209"/>
    </row>
    <row r="398" spans="1:9" s="71" customFormat="1" ht="16.45" customHeight="1">
      <c r="A398" s="72"/>
      <c r="B398" s="77"/>
      <c r="C398" s="200" t="s">
        <v>3</v>
      </c>
      <c r="D398" s="210">
        <v>1</v>
      </c>
      <c r="E398" s="210" t="s">
        <v>4</v>
      </c>
      <c r="F398" s="104"/>
      <c r="G398" s="104">
        <f>F398*0.22</f>
        <v>0</v>
      </c>
      <c r="H398" s="75">
        <f>ROUND(D398*F398, 0)</f>
        <v>0</v>
      </c>
      <c r="I398" s="75">
        <f>ROUND(D398*G398, 0)</f>
        <v>0</v>
      </c>
    </row>
    <row r="399" spans="1:9" s="71" customFormat="1" ht="15.05" customHeight="1">
      <c r="A399" s="72"/>
      <c r="B399" s="103">
        <v>1</v>
      </c>
      <c r="C399" s="197" t="s">
        <v>296</v>
      </c>
      <c r="D399" s="201"/>
      <c r="E399" s="201"/>
      <c r="F399" s="202"/>
      <c r="G399" s="202"/>
      <c r="H399" s="202"/>
      <c r="I399" s="203"/>
    </row>
    <row r="400" spans="1:9" s="71" customFormat="1" ht="54" customHeight="1">
      <c r="A400" s="72"/>
      <c r="B400" s="86"/>
      <c r="C400" s="198" t="s">
        <v>195</v>
      </c>
      <c r="D400" s="204"/>
      <c r="E400" s="204"/>
      <c r="F400" s="205"/>
      <c r="G400" s="205"/>
      <c r="H400" s="205"/>
      <c r="I400" s="206"/>
    </row>
    <row r="401" spans="1:9" s="71" customFormat="1" ht="16.45" customHeight="1">
      <c r="A401" s="72"/>
      <c r="B401" s="93"/>
      <c r="C401" s="199" t="s">
        <v>298</v>
      </c>
      <c r="D401" s="207"/>
      <c r="E401" s="207"/>
      <c r="F401" s="208"/>
      <c r="G401" s="208"/>
      <c r="H401" s="208"/>
      <c r="I401" s="209"/>
    </row>
    <row r="402" spans="1:9" s="71" customFormat="1" ht="16.45" customHeight="1">
      <c r="A402" s="72"/>
      <c r="B402" s="77"/>
      <c r="C402" s="200" t="s">
        <v>3</v>
      </c>
      <c r="D402" s="210">
        <v>1</v>
      </c>
      <c r="E402" s="210" t="s">
        <v>4</v>
      </c>
      <c r="F402" s="104"/>
      <c r="G402" s="104">
        <f>F402*0.22</f>
        <v>0</v>
      </c>
      <c r="H402" s="75">
        <f>ROUND(D402*F402, 0)</f>
        <v>0</v>
      </c>
      <c r="I402" s="75">
        <f>ROUND(D402*G402, 0)</f>
        <v>0</v>
      </c>
    </row>
    <row r="404" spans="1:9" s="71" customFormat="1" ht="15.05" customHeight="1">
      <c r="A404" s="72"/>
      <c r="B404" s="103">
        <v>1</v>
      </c>
      <c r="C404" s="197" t="s">
        <v>300</v>
      </c>
      <c r="D404" s="201"/>
      <c r="E404" s="201"/>
      <c r="F404" s="202"/>
      <c r="G404" s="202"/>
      <c r="H404" s="202"/>
      <c r="I404" s="203"/>
    </row>
    <row r="405" spans="1:9" s="71" customFormat="1" ht="54" customHeight="1">
      <c r="A405" s="72"/>
      <c r="B405" s="86"/>
      <c r="C405" s="198" t="s">
        <v>195</v>
      </c>
      <c r="D405" s="204"/>
      <c r="E405" s="204"/>
      <c r="F405" s="205"/>
      <c r="G405" s="205"/>
      <c r="H405" s="205"/>
      <c r="I405" s="206"/>
    </row>
    <row r="406" spans="1:9" s="71" customFormat="1" ht="16.45" customHeight="1">
      <c r="A406" s="72"/>
      <c r="B406" s="93"/>
      <c r="C406" s="199" t="s">
        <v>301</v>
      </c>
      <c r="D406" s="207"/>
      <c r="E406" s="207"/>
      <c r="F406" s="208"/>
      <c r="G406" s="208"/>
      <c r="H406" s="208"/>
      <c r="I406" s="209"/>
    </row>
    <row r="407" spans="1:9" s="71" customFormat="1" ht="16.45" customHeight="1">
      <c r="A407" s="72"/>
      <c r="B407" s="77"/>
      <c r="C407" s="200" t="s">
        <v>3</v>
      </c>
      <c r="D407" s="210">
        <v>3</v>
      </c>
      <c r="E407" s="210" t="s">
        <v>4</v>
      </c>
      <c r="F407" s="104"/>
      <c r="G407" s="104">
        <f>F407*0.22</f>
        <v>0</v>
      </c>
      <c r="H407" s="75">
        <f>ROUND(D407*F407, 0)</f>
        <v>0</v>
      </c>
      <c r="I407" s="75">
        <f>ROUND(D407*G407, 0)</f>
        <v>0</v>
      </c>
    </row>
  </sheetData>
  <mergeCells count="20">
    <mergeCell ref="B145:I145"/>
    <mergeCell ref="B146:I146"/>
    <mergeCell ref="B48:I48"/>
    <mergeCell ref="B30:I30"/>
    <mergeCell ref="B36:I36"/>
    <mergeCell ref="B37:I37"/>
    <mergeCell ref="B38:I38"/>
    <mergeCell ref="B39:I39"/>
    <mergeCell ref="B47:I47"/>
    <mergeCell ref="B28:I28"/>
    <mergeCell ref="B29:I29"/>
    <mergeCell ref="B10:I10"/>
    <mergeCell ref="B11:I11"/>
    <mergeCell ref="B12:I12"/>
    <mergeCell ref="B13:I13"/>
    <mergeCell ref="B2:I2"/>
    <mergeCell ref="B3:I3"/>
    <mergeCell ref="B4:I4"/>
    <mergeCell ref="B5:I5"/>
    <mergeCell ref="B6:I6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9" manualBreakCount="9">
    <brk id="26" max="8" man="1"/>
    <brk id="34" max="16383" man="1"/>
    <brk id="45" max="16383" man="1"/>
    <brk id="66" max="8" man="1"/>
    <brk id="80" max="8" man="1"/>
    <brk id="97" max="8" man="1"/>
    <brk id="112" max="8" man="1"/>
    <brk id="132" max="8" man="1"/>
    <brk id="14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L33" sqref="L3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307" t="s">
        <v>0</v>
      </c>
      <c r="D28" s="307"/>
      <c r="E28" s="307"/>
      <c r="F28" s="307"/>
      <c r="G28" s="67"/>
    </row>
    <row r="29" spans="2:7" s="68" customFormat="1" ht="18.8" customHeight="1" thickTop="1" thickBot="1">
      <c r="B29" s="66"/>
      <c r="C29" s="310" t="s">
        <v>41</v>
      </c>
      <c r="D29" s="310"/>
      <c r="E29" s="310"/>
      <c r="F29" s="310"/>
      <c r="G29" s="67"/>
    </row>
    <row r="30" spans="2:7" s="68" customFormat="1" ht="21.8" customHeight="1" thickTop="1" thickBot="1">
      <c r="B30" s="66"/>
      <c r="C30" s="312" t="s">
        <v>44</v>
      </c>
      <c r="D30" s="312"/>
      <c r="E30" s="312"/>
      <c r="F30" s="312"/>
      <c r="G30" s="67"/>
    </row>
    <row r="31" spans="2:7" s="68" customFormat="1" ht="27.7" customHeight="1" thickTop="1" thickBot="1">
      <c r="B31" s="66"/>
      <c r="C31" s="311" t="s">
        <v>43</v>
      </c>
      <c r="D31" s="311"/>
      <c r="E31" s="311"/>
      <c r="F31" s="311"/>
      <c r="G31" s="67"/>
    </row>
    <row r="32" spans="2:7" ht="24.75" customHeight="1" thickTop="1" thickBot="1">
      <c r="B32" s="19"/>
      <c r="C32" s="313" t="s">
        <v>750</v>
      </c>
      <c r="D32" s="313"/>
      <c r="E32" s="313"/>
      <c r="F32" s="31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600000000000001" customHeight="1">
      <c r="B35" s="22"/>
      <c r="C35" s="23"/>
      <c r="D35" s="308"/>
      <c r="E35" s="308"/>
      <c r="F35" s="308"/>
      <c r="G35" s="24"/>
    </row>
    <row r="36" spans="2:7" s="156" customFormat="1" ht="15.05" customHeight="1">
      <c r="B36" s="153"/>
      <c r="C36" s="154" t="s">
        <v>45</v>
      </c>
      <c r="D36" s="314" t="s">
        <v>50</v>
      </c>
      <c r="E36" s="314"/>
      <c r="F36" s="314"/>
      <c r="G36" s="155"/>
    </row>
    <row r="37" spans="2:7" s="156" customFormat="1" ht="15.05" customHeight="1">
      <c r="B37" s="153"/>
      <c r="C37" s="154"/>
      <c r="D37" s="309" t="s">
        <v>46</v>
      </c>
      <c r="E37" s="309"/>
      <c r="F37" s="309"/>
      <c r="G37" s="155"/>
    </row>
    <row r="38" spans="2:7" s="156" customFormat="1" ht="15.05" customHeight="1">
      <c r="B38" s="153"/>
      <c r="C38" s="154"/>
      <c r="D38" s="213"/>
      <c r="E38" s="213"/>
      <c r="F38" s="213"/>
      <c r="G38" s="155"/>
    </row>
    <row r="39" spans="2:7" s="156" customFormat="1" ht="15.05" customHeight="1">
      <c r="B39" s="153"/>
      <c r="C39" s="154" t="s">
        <v>47</v>
      </c>
      <c r="D39" s="214" t="s">
        <v>48</v>
      </c>
      <c r="E39" s="213"/>
      <c r="F39" s="213"/>
      <c r="G39" s="155"/>
    </row>
    <row r="40" spans="2:7" s="156" customFormat="1" ht="15.05" customHeight="1">
      <c r="B40" s="153"/>
      <c r="C40" s="154"/>
      <c r="D40" s="309" t="s">
        <v>49</v>
      </c>
      <c r="E40" s="309"/>
      <c r="F40" s="309"/>
      <c r="G40" s="155"/>
    </row>
    <row r="41" spans="2:7" s="156" customFormat="1" ht="15.05" customHeight="1">
      <c r="B41" s="153"/>
      <c r="C41" s="154"/>
      <c r="D41" s="213"/>
      <c r="E41" s="213"/>
      <c r="F41" s="213"/>
      <c r="G41" s="155"/>
    </row>
    <row r="42" spans="2:7" s="156" customFormat="1" ht="15.05" customHeight="1">
      <c r="B42" s="153"/>
      <c r="C42" s="154"/>
      <c r="D42" s="213"/>
      <c r="E42" s="213"/>
      <c r="F42" s="213"/>
      <c r="G42" s="155"/>
    </row>
    <row r="43" spans="2:7" s="156" customFormat="1" ht="15.05" customHeight="1">
      <c r="B43" s="153"/>
      <c r="C43" s="154"/>
      <c r="D43" s="213"/>
      <c r="E43" s="213"/>
      <c r="F43" s="213"/>
      <c r="G43" s="155"/>
    </row>
    <row r="44" spans="2:7" s="156" customFormat="1" ht="15.05" customHeight="1">
      <c r="B44" s="153"/>
      <c r="C44" s="154" t="s">
        <v>14</v>
      </c>
      <c r="D44" s="309" t="s">
        <v>42</v>
      </c>
      <c r="E44" s="309"/>
      <c r="F44" s="30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7"/>
  <sheetViews>
    <sheetView view="pageBreakPreview" topLeftCell="A4" zoomScaleNormal="100" zoomScaleSheetLayoutView="100" workbookViewId="0">
      <selection activeCell="C22" sqref="C2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17" t="s">
        <v>30</v>
      </c>
      <c r="C5" s="317"/>
      <c r="D5" s="317"/>
      <c r="E5" s="317"/>
    </row>
    <row r="6" spans="1:8" ht="22.55" customHeight="1" thickTop="1">
      <c r="B6" s="318" t="str">
        <f>'I.A ütem ELŐLAP'!C29</f>
        <v>KÉSZÜLT A 2112 VERESEGYHÁZ, FŐ ÚT 117-125 HRSZ: 58 SZÁM ALATT LÉTESÍTENDŐ</v>
      </c>
      <c r="C6" s="318"/>
      <c r="D6" s="318"/>
      <c r="E6" s="318"/>
      <c r="F6" s="31"/>
      <c r="G6" s="31"/>
      <c r="H6" s="31"/>
    </row>
    <row r="7" spans="1:8" ht="22.55" customHeight="1" thickBot="1">
      <c r="B7" s="319" t="str">
        <f>'I.A ütem ELŐLAP'!C30</f>
        <v>VERESEGYHÁZI KATOLIKUS GIMNÁZIUM</v>
      </c>
      <c r="C7" s="319"/>
      <c r="D7" s="319"/>
      <c r="E7" s="319"/>
    </row>
    <row r="8" spans="1:8" ht="22.55" customHeight="1" thickTop="1" thickBot="1">
      <c r="B8" s="320" t="str">
        <f>'I.A ütem ELŐLAP'!C31</f>
        <v>BELSŐÉPÍTÉSZETI  TENDERDOKUMENTÁCIÓJÁHOZ</v>
      </c>
      <c r="C8" s="320"/>
      <c r="D8" s="320"/>
      <c r="E8" s="320"/>
    </row>
    <row r="9" spans="1:8" ht="24.75" customHeight="1" thickTop="1" thickBot="1">
      <c r="B9" s="317" t="str">
        <f>'II. ütem ELŐLAP '!C32</f>
        <v>II. ÜTEM</v>
      </c>
      <c r="C9" s="317"/>
      <c r="D9" s="317"/>
      <c r="E9" s="317"/>
    </row>
    <row r="10" spans="1:8" ht="13.8" thickTop="1"/>
    <row r="13" spans="1:8" s="45" customFormat="1" ht="19.600000000000001" customHeight="1">
      <c r="A13" s="42"/>
      <c r="B13" s="256" t="s">
        <v>23</v>
      </c>
      <c r="C13" s="257" t="s">
        <v>15</v>
      </c>
      <c r="D13" s="258" t="s">
        <v>16</v>
      </c>
      <c r="E13" s="258" t="s">
        <v>17</v>
      </c>
    </row>
    <row r="14" spans="1:8" s="55" customFormat="1" ht="20.05" customHeight="1">
      <c r="A14" s="54"/>
      <c r="B14" s="253">
        <v>1</v>
      </c>
      <c r="C14" s="254" t="s">
        <v>777</v>
      </c>
      <c r="D14" s="255">
        <f>'II. ütem kv'!H13</f>
        <v>0</v>
      </c>
      <c r="E14" s="255">
        <f>'II. ütem kv'!I13</f>
        <v>0</v>
      </c>
    </row>
    <row r="15" spans="1:8" s="55" customFormat="1" ht="20.05" customHeight="1">
      <c r="A15" s="54"/>
      <c r="B15" s="69">
        <v>2</v>
      </c>
      <c r="C15" s="43" t="s">
        <v>725</v>
      </c>
      <c r="D15" s="44">
        <f>'II. ütem kv'!H23</f>
        <v>0</v>
      </c>
      <c r="E15" s="44">
        <f>'II. ütem kv'!I23</f>
        <v>0</v>
      </c>
    </row>
    <row r="16" spans="1:8" s="55" customFormat="1" ht="20.05" customHeight="1">
      <c r="A16" s="54"/>
      <c r="B16" s="253">
        <v>3</v>
      </c>
      <c r="C16" s="43" t="s">
        <v>661</v>
      </c>
      <c r="D16" s="44">
        <f>'II. ütem kv'!H127</f>
        <v>0</v>
      </c>
      <c r="E16" s="44">
        <f>'II. ütem kv'!I127</f>
        <v>0</v>
      </c>
    </row>
    <row r="17" spans="1:7" s="55" customFormat="1" ht="20.05" customHeight="1">
      <c r="A17" s="54"/>
      <c r="B17" s="69">
        <v>4</v>
      </c>
      <c r="C17" s="43" t="s">
        <v>666</v>
      </c>
      <c r="D17" s="44">
        <f>'II. ütem kv'!H306</f>
        <v>0</v>
      </c>
      <c r="E17" s="44">
        <f>'II. ütem kv'!I306</f>
        <v>0</v>
      </c>
    </row>
    <row r="18" spans="1:7" s="55" customFormat="1" ht="20.05" customHeight="1">
      <c r="A18" s="54"/>
      <c r="B18" s="253">
        <v>5</v>
      </c>
      <c r="C18" s="43" t="s">
        <v>18</v>
      </c>
      <c r="D18" s="44">
        <f>'II. ütem kv'!H318</f>
        <v>0</v>
      </c>
      <c r="E18" s="44">
        <f>'II. ütem kv'!I318</f>
        <v>0</v>
      </c>
    </row>
    <row r="19" spans="1:7" s="55" customFormat="1" ht="20.05" customHeight="1">
      <c r="A19" s="54"/>
      <c r="B19" s="253">
        <v>7</v>
      </c>
      <c r="C19" s="43" t="s">
        <v>663</v>
      </c>
      <c r="D19" s="44">
        <f>'II. ütem kv'!H341</f>
        <v>0</v>
      </c>
      <c r="E19" s="44">
        <f>'II. ütem kv'!I341</f>
        <v>0</v>
      </c>
    </row>
    <row r="20" spans="1:7" s="55" customFormat="1" ht="20.05" customHeight="1">
      <c r="A20" s="54"/>
      <c r="B20" s="69">
        <v>6</v>
      </c>
      <c r="C20" s="277" t="s">
        <v>662</v>
      </c>
      <c r="D20" s="70">
        <f>'II. ütem kv'!H643</f>
        <v>0</v>
      </c>
      <c r="E20" s="70">
        <f>'II. ütem kv'!I643</f>
        <v>0</v>
      </c>
    </row>
    <row r="21" spans="1:7" s="55" customFormat="1" ht="20.05" customHeight="1">
      <c r="A21" s="54"/>
      <c r="B21" s="69">
        <v>8</v>
      </c>
      <c r="C21" s="278" t="s">
        <v>664</v>
      </c>
      <c r="D21" s="44">
        <f>'II. ütem kv'!H679</f>
        <v>0</v>
      </c>
      <c r="E21" s="44">
        <f>'II. ütem kv'!I679</f>
        <v>0</v>
      </c>
      <c r="F21" s="56"/>
      <c r="G21" s="56"/>
    </row>
    <row r="22" spans="1:7" s="55" customFormat="1" ht="20.05" customHeight="1">
      <c r="A22" s="54"/>
      <c r="B22" s="253">
        <v>9</v>
      </c>
      <c r="C22" s="278" t="s">
        <v>665</v>
      </c>
      <c r="D22" s="44">
        <f>'II. ütem kv'!H709</f>
        <v>0</v>
      </c>
      <c r="E22" s="44">
        <f>'II. ütem kv'!I709</f>
        <v>0</v>
      </c>
      <c r="F22" s="56"/>
      <c r="G22" s="56"/>
    </row>
    <row r="23" spans="1:7" s="55" customFormat="1" ht="20.05" customHeight="1">
      <c r="A23" s="54"/>
      <c r="B23" s="69">
        <v>10</v>
      </c>
      <c r="C23" s="278" t="s">
        <v>668</v>
      </c>
      <c r="D23" s="252">
        <f>'II. ütem kv'!H721</f>
        <v>0</v>
      </c>
      <c r="E23" s="252">
        <f>'II. ütem kv'!I721</f>
        <v>0</v>
      </c>
      <c r="F23" s="56"/>
      <c r="G23" s="56"/>
    </row>
    <row r="24" spans="1:7" s="49" customFormat="1" ht="20.05" customHeight="1">
      <c r="A24" s="46"/>
      <c r="B24" s="47"/>
      <c r="C24" s="48" t="s">
        <v>19</v>
      </c>
      <c r="D24" s="64">
        <f>SUM(D14:D23)</f>
        <v>0</v>
      </c>
      <c r="E24" s="64">
        <f>SUM(E14:E23)</f>
        <v>0</v>
      </c>
    </row>
    <row r="25" spans="1:7" s="49" customFormat="1" ht="20.05" customHeight="1">
      <c r="A25" s="46"/>
      <c r="B25" s="50"/>
      <c r="C25" s="51" t="s">
        <v>20</v>
      </c>
      <c r="D25" s="315">
        <f>D24+E24</f>
        <v>0</v>
      </c>
      <c r="E25" s="316"/>
    </row>
    <row r="26" spans="1:7" s="45" customFormat="1" ht="20.05" customHeight="1">
      <c r="A26" s="42"/>
      <c r="B26" s="52"/>
      <c r="C26" s="53" t="s">
        <v>21</v>
      </c>
      <c r="D26" s="321">
        <f>D25*0.27</f>
        <v>0</v>
      </c>
      <c r="E26" s="322"/>
    </row>
    <row r="27" spans="1:7" s="45" customFormat="1" ht="20.05" customHeight="1">
      <c r="A27" s="42"/>
      <c r="B27" s="52"/>
      <c r="C27" s="51" t="s">
        <v>22</v>
      </c>
      <c r="D27" s="315">
        <f>ROUND(SUM(D25:D26),0)</f>
        <v>0</v>
      </c>
      <c r="E27" s="316"/>
    </row>
  </sheetData>
  <mergeCells count="8">
    <mergeCell ref="D26:E26"/>
    <mergeCell ref="D27:E27"/>
    <mergeCell ref="B5:E5"/>
    <mergeCell ref="B6:E6"/>
    <mergeCell ref="B7:E7"/>
    <mergeCell ref="B8:E8"/>
    <mergeCell ref="B9:E9"/>
    <mergeCell ref="D25:E25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21"/>
  <sheetViews>
    <sheetView tabSelected="1" view="pageBreakPreview" zoomScaleNormal="100" zoomScaleSheetLayoutView="100" workbookViewId="0">
      <selection activeCell="G708" sqref="G708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7.5546875" style="5" customWidth="1"/>
    <col min="5" max="5" width="5.6640625" style="5" customWidth="1"/>
    <col min="6" max="6" width="8.88671875" style="6" customWidth="1"/>
    <col min="7" max="7" width="8.5546875" style="6" customWidth="1"/>
    <col min="8" max="9" width="9.5546875" style="6" customWidth="1"/>
  </cols>
  <sheetData>
    <row r="2" spans="2:9" ht="19.600000000000001" customHeight="1">
      <c r="B2" s="340" t="s">
        <v>0</v>
      </c>
      <c r="C2" s="340"/>
      <c r="D2" s="340"/>
      <c r="E2" s="340"/>
      <c r="F2" s="340"/>
      <c r="G2" s="340"/>
      <c r="H2" s="340"/>
      <c r="I2" s="340"/>
    </row>
    <row r="3" spans="2:9" ht="16.45" customHeight="1">
      <c r="B3" s="341" t="str">
        <f>'I.A ütem ELŐLAP'!C29</f>
        <v>KÉSZÜLT A 2112 VERESEGYHÁZ, FŐ ÚT 117-125 HRSZ: 58 SZÁM ALATT LÉTESÍTENDŐ</v>
      </c>
      <c r="C3" s="341"/>
      <c r="D3" s="341"/>
      <c r="E3" s="341"/>
      <c r="F3" s="341"/>
      <c r="G3" s="341"/>
      <c r="H3" s="341"/>
      <c r="I3" s="341"/>
    </row>
    <row r="4" spans="2:9" ht="21" customHeight="1">
      <c r="B4" s="340" t="str">
        <f>'I.A ütem ELŐLAP'!C30</f>
        <v>VERESEGYHÁZI KATOLIKUS GIMNÁZIUM</v>
      </c>
      <c r="C4" s="340"/>
      <c r="D4" s="340"/>
      <c r="E4" s="340"/>
      <c r="F4" s="340"/>
      <c r="G4" s="340"/>
      <c r="H4" s="340"/>
      <c r="I4" s="340"/>
    </row>
    <row r="5" spans="2:9" ht="21" customHeight="1">
      <c r="B5" s="342" t="str">
        <f>'I.A ütem ELŐLAP'!C31</f>
        <v>BELSŐÉPÍTÉSZETI  TENDERDOKUMENTÁCIÓJÁHOZ</v>
      </c>
      <c r="C5" s="342"/>
      <c r="D5" s="342"/>
      <c r="E5" s="342"/>
      <c r="F5" s="342"/>
      <c r="G5" s="342"/>
      <c r="H5" s="342"/>
      <c r="I5" s="342"/>
    </row>
    <row r="6" spans="2:9" ht="21" customHeight="1">
      <c r="B6" s="343" t="str">
        <f>'II. ütem ELŐLAP '!C32</f>
        <v>II. ÜTEM</v>
      </c>
      <c r="C6" s="343"/>
      <c r="D6" s="343"/>
      <c r="E6" s="343"/>
      <c r="F6" s="343"/>
      <c r="G6" s="343"/>
      <c r="H6" s="343"/>
      <c r="I6" s="343"/>
    </row>
    <row r="7" spans="2:9" ht="19.600000000000001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39" t="s">
        <v>720</v>
      </c>
      <c r="C10" s="339"/>
      <c r="D10" s="339"/>
      <c r="E10" s="339"/>
      <c r="F10" s="339"/>
      <c r="G10" s="339"/>
      <c r="H10" s="339"/>
      <c r="I10" s="339"/>
    </row>
    <row r="11" spans="2:9" ht="42.75" customHeight="1">
      <c r="B11" s="262">
        <v>1</v>
      </c>
      <c r="C11" s="182" t="s">
        <v>794</v>
      </c>
      <c r="D11" s="120">
        <v>37.950000000000003</v>
      </c>
      <c r="E11" s="190" t="s">
        <v>5</v>
      </c>
      <c r="F11" s="191"/>
      <c r="G11" s="191"/>
      <c r="H11" s="116">
        <f t="shared" ref="H11:H12" si="0">ROUND(D11*F11, 0)</f>
        <v>0</v>
      </c>
      <c r="I11" s="116">
        <f t="shared" ref="I11:I12" si="1">ROUND(D11*G11, 0)</f>
        <v>0</v>
      </c>
    </row>
    <row r="12" spans="2:9" ht="29.3" customHeight="1">
      <c r="B12" s="262">
        <v>2</v>
      </c>
      <c r="C12" s="182" t="s">
        <v>718</v>
      </c>
      <c r="D12" s="120">
        <v>53.13</v>
      </c>
      <c r="E12" s="190" t="s">
        <v>13</v>
      </c>
      <c r="F12" s="191"/>
      <c r="G12" s="191"/>
      <c r="H12" s="116">
        <f t="shared" si="0"/>
        <v>0</v>
      </c>
      <c r="I12" s="116">
        <f t="shared" si="1"/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39" t="s">
        <v>721</v>
      </c>
      <c r="C16" s="339"/>
      <c r="D16" s="339"/>
      <c r="E16" s="339"/>
      <c r="F16" s="339"/>
      <c r="G16" s="339"/>
      <c r="H16" s="339"/>
      <c r="I16" s="339"/>
    </row>
    <row r="17" spans="2:9" ht="39.799999999999997" customHeight="1">
      <c r="B17" s="275">
        <v>1</v>
      </c>
      <c r="C17" s="272" t="s">
        <v>722</v>
      </c>
      <c r="D17" s="190">
        <f>(0.8+3.28+1.7)*1.2*4</f>
        <v>27.744</v>
      </c>
      <c r="E17" s="190" t="s">
        <v>13</v>
      </c>
      <c r="F17" s="191"/>
      <c r="G17" s="191"/>
      <c r="H17" s="116">
        <f t="shared" ref="H17:H18" si="2">ROUND(D17*F17, 0)</f>
        <v>0</v>
      </c>
      <c r="I17" s="116">
        <f t="shared" ref="I17:I18" si="3">ROUND(D17*G17, 0)</f>
        <v>0</v>
      </c>
    </row>
    <row r="18" spans="2:9" ht="41.35" customHeight="1">
      <c r="B18" s="275">
        <v>2</v>
      </c>
      <c r="C18" s="272" t="s">
        <v>723</v>
      </c>
      <c r="D18" s="120">
        <v>76.45</v>
      </c>
      <c r="E18" s="190" t="s">
        <v>13</v>
      </c>
      <c r="F18" s="191"/>
      <c r="G18" s="191"/>
      <c r="H18" s="116">
        <f t="shared" si="2"/>
        <v>0</v>
      </c>
      <c r="I18" s="116">
        <f t="shared" si="3"/>
        <v>0</v>
      </c>
    </row>
    <row r="19" spans="2:9" ht="43.55" customHeight="1">
      <c r="B19" s="289">
        <v>3</v>
      </c>
      <c r="C19" s="288" t="s">
        <v>793</v>
      </c>
      <c r="D19" s="190">
        <v>2.4700000000000002</v>
      </c>
      <c r="E19" s="190" t="s">
        <v>13</v>
      </c>
      <c r="F19" s="191"/>
      <c r="G19" s="191"/>
      <c r="H19" s="116">
        <f t="shared" ref="H19" si="4">ROUND(D19*F19, 0)</f>
        <v>0</v>
      </c>
      <c r="I19" s="116">
        <f t="shared" ref="I19" si="5">ROUND(D19*G19, 0)</f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59"/>
      <c r="E21" s="260"/>
      <c r="F21" s="261"/>
      <c r="G21" s="261"/>
      <c r="H21" s="212"/>
      <c r="I21" s="212"/>
    </row>
    <row r="22" spans="2:9" s="10" customFormat="1" ht="52.45" customHeight="1">
      <c r="B22" s="126">
        <v>5</v>
      </c>
      <c r="C22" s="272" t="s">
        <v>111</v>
      </c>
      <c r="D22" s="260"/>
      <c r="E22" s="260"/>
      <c r="F22" s="261"/>
      <c r="G22" s="261"/>
      <c r="H22" s="212"/>
      <c r="I22" s="212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600000000000001" customHeight="1">
      <c r="B26" s="339" t="s">
        <v>33</v>
      </c>
      <c r="C26" s="339"/>
      <c r="D26" s="339"/>
      <c r="E26" s="339"/>
      <c r="F26" s="339"/>
      <c r="G26" s="339"/>
      <c r="H26" s="339"/>
      <c r="I26" s="339"/>
    </row>
    <row r="27" spans="2:9" ht="17.25" customHeight="1">
      <c r="B27" s="330" t="s">
        <v>670</v>
      </c>
      <c r="C27" s="331"/>
      <c r="D27" s="331"/>
      <c r="E27" s="331"/>
      <c r="F27" s="331"/>
      <c r="G27" s="331"/>
      <c r="H27" s="331"/>
      <c r="I27" s="332"/>
    </row>
    <row r="28" spans="2:9" ht="15.85" customHeight="1">
      <c r="B28" s="330" t="s">
        <v>31</v>
      </c>
      <c r="C28" s="331"/>
      <c r="D28" s="331"/>
      <c r="E28" s="331"/>
      <c r="F28" s="331"/>
      <c r="G28" s="331"/>
      <c r="H28" s="331"/>
      <c r="I28" s="332"/>
    </row>
    <row r="29" spans="2:9" ht="27.7" customHeight="1">
      <c r="B29" s="330" t="s">
        <v>32</v>
      </c>
      <c r="C29" s="331"/>
      <c r="D29" s="331"/>
      <c r="E29" s="331"/>
      <c r="F29" s="331"/>
      <c r="G29" s="331"/>
      <c r="H29" s="331"/>
      <c r="I29" s="332"/>
    </row>
    <row r="30" spans="2:9" s="45" customFormat="1" ht="19.600000000000001" customHeight="1">
      <c r="B30" s="185" t="s">
        <v>102</v>
      </c>
      <c r="C30" s="122" t="s">
        <v>94</v>
      </c>
      <c r="D30" s="186"/>
      <c r="E30" s="187"/>
      <c r="F30" s="188"/>
      <c r="G30" s="188"/>
      <c r="H30" s="188"/>
      <c r="I30" s="189"/>
    </row>
    <row r="31" spans="2:9" ht="16.4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45" customHeight="1">
      <c r="B32" s="161"/>
      <c r="C32" s="163" t="s">
        <v>671</v>
      </c>
      <c r="D32" s="168"/>
      <c r="E32" s="169"/>
      <c r="F32" s="170"/>
      <c r="G32" s="170"/>
      <c r="H32" s="170"/>
      <c r="I32" s="171"/>
    </row>
    <row r="33" spans="2:9" s="39" customFormat="1" ht="16" customHeight="1">
      <c r="B33" s="161"/>
      <c r="C33" s="290" t="s">
        <v>66</v>
      </c>
      <c r="D33" s="168"/>
      <c r="E33" s="169"/>
      <c r="F33" s="170"/>
      <c r="G33" s="170"/>
      <c r="H33" s="170"/>
      <c r="I33" s="171"/>
    </row>
    <row r="34" spans="2:9" s="39" customFormat="1" ht="16" customHeight="1">
      <c r="B34" s="161"/>
      <c r="C34" s="290" t="s">
        <v>67</v>
      </c>
      <c r="D34" s="168"/>
      <c r="E34" s="169"/>
      <c r="F34" s="170"/>
      <c r="G34" s="170"/>
      <c r="H34" s="170"/>
      <c r="I34" s="171"/>
    </row>
    <row r="35" spans="2:9" s="39" customFormat="1" ht="16" customHeight="1">
      <c r="B35" s="161"/>
      <c r="C35" s="290" t="s">
        <v>68</v>
      </c>
      <c r="D35" s="168"/>
      <c r="E35" s="169"/>
      <c r="F35" s="170"/>
      <c r="G35" s="170"/>
      <c r="H35" s="170"/>
      <c r="I35" s="171"/>
    </row>
    <row r="36" spans="2:9" s="39" customFormat="1" ht="27.7" customHeight="1">
      <c r="B36" s="161"/>
      <c r="C36" s="290" t="s">
        <v>69</v>
      </c>
      <c r="D36" s="172"/>
      <c r="E36" s="173"/>
      <c r="F36" s="174"/>
      <c r="G36" s="174"/>
      <c r="H36" s="174"/>
      <c r="I36" s="175"/>
    </row>
    <row r="37" spans="2:9" ht="15.85" customHeight="1">
      <c r="B37" s="159"/>
      <c r="C37" s="121" t="s">
        <v>70</v>
      </c>
      <c r="D37" s="162">
        <v>1329.14</v>
      </c>
      <c r="E37" s="124" t="s">
        <v>13</v>
      </c>
      <c r="F37" s="125"/>
      <c r="G37" s="125"/>
      <c r="H37" s="125">
        <f t="shared" ref="H37" si="6">ROUND(D37*F37, 0)</f>
        <v>0</v>
      </c>
      <c r="I37" s="125">
        <f t="shared" ref="I37" si="7">ROUND(D37*G37, 0)</f>
        <v>0</v>
      </c>
    </row>
    <row r="38" spans="2:9" ht="16.45" customHeight="1">
      <c r="B38" s="296">
        <v>2</v>
      </c>
      <c r="C38" s="176" t="s">
        <v>71</v>
      </c>
      <c r="D38" s="164"/>
      <c r="E38" s="165"/>
      <c r="F38" s="166"/>
      <c r="G38" s="166"/>
      <c r="H38" s="166"/>
      <c r="I38" s="167"/>
    </row>
    <row r="39" spans="2:9" s="39" customFormat="1" ht="41.35" customHeight="1">
      <c r="B39" s="161"/>
      <c r="C39" s="177" t="s">
        <v>672</v>
      </c>
      <c r="D39" s="168"/>
      <c r="E39" s="169"/>
      <c r="F39" s="170"/>
      <c r="G39" s="170"/>
      <c r="H39" s="170"/>
      <c r="I39" s="171"/>
    </row>
    <row r="40" spans="2:9" s="39" customFormat="1" ht="28.5" customHeight="1">
      <c r="B40" s="161"/>
      <c r="C40" s="291" t="s">
        <v>72</v>
      </c>
      <c r="D40" s="168"/>
      <c r="E40" s="169"/>
      <c r="F40" s="170"/>
      <c r="G40" s="170"/>
      <c r="H40" s="170"/>
      <c r="I40" s="171"/>
    </row>
    <row r="41" spans="2:9" s="39" customFormat="1" ht="18" customHeight="1">
      <c r="B41" s="161"/>
      <c r="C41" s="291" t="s">
        <v>73</v>
      </c>
      <c r="D41" s="168"/>
      <c r="E41" s="169"/>
      <c r="F41" s="170"/>
      <c r="G41" s="170"/>
      <c r="H41" s="170"/>
      <c r="I41" s="171"/>
    </row>
    <row r="42" spans="2:9" s="39" customFormat="1" ht="27.7" customHeight="1">
      <c r="B42" s="161"/>
      <c r="C42" s="291" t="s">
        <v>74</v>
      </c>
      <c r="D42" s="168"/>
      <c r="E42" s="169"/>
      <c r="F42" s="170"/>
      <c r="G42" s="170"/>
      <c r="H42" s="170"/>
      <c r="I42" s="171"/>
    </row>
    <row r="43" spans="2:9" s="39" customFormat="1" ht="16" customHeight="1">
      <c r="B43" s="161"/>
      <c r="C43" s="291" t="s">
        <v>75</v>
      </c>
      <c r="D43" s="168"/>
      <c r="E43" s="169"/>
      <c r="F43" s="170"/>
      <c r="G43" s="170"/>
      <c r="H43" s="170"/>
      <c r="I43" s="171"/>
    </row>
    <row r="44" spans="2:9" s="39" customFormat="1" ht="16" customHeight="1">
      <c r="B44" s="161"/>
      <c r="C44" s="291" t="s">
        <v>76</v>
      </c>
      <c r="D44" s="168"/>
      <c r="E44" s="169"/>
      <c r="F44" s="170"/>
      <c r="G44" s="170"/>
      <c r="H44" s="170"/>
      <c r="I44" s="171"/>
    </row>
    <row r="45" spans="2:9" s="39" customFormat="1" ht="27.7" customHeight="1">
      <c r="B45" s="161"/>
      <c r="C45" s="292" t="s">
        <v>77</v>
      </c>
      <c r="D45" s="172"/>
      <c r="E45" s="173"/>
      <c r="F45" s="174"/>
      <c r="G45" s="174"/>
      <c r="H45" s="174"/>
      <c r="I45" s="175"/>
    </row>
    <row r="46" spans="2:9" ht="15.85" customHeight="1">
      <c r="B46" s="159"/>
      <c r="C46" s="298" t="s">
        <v>78</v>
      </c>
      <c r="D46" s="299">
        <v>69.7</v>
      </c>
      <c r="E46" s="300" t="s">
        <v>13</v>
      </c>
      <c r="F46" s="301"/>
      <c r="G46" s="301"/>
      <c r="H46" s="301">
        <f t="shared" ref="H46" si="8">ROUND(D46*F46, 0)</f>
        <v>0</v>
      </c>
      <c r="I46" s="301">
        <f t="shared" ref="I46" si="9">ROUND(D46*G46, 0)</f>
        <v>0</v>
      </c>
    </row>
    <row r="47" spans="2:9" ht="16.45" customHeight="1">
      <c r="B47" s="123">
        <v>3</v>
      </c>
      <c r="C47" s="158" t="s">
        <v>79</v>
      </c>
      <c r="D47" s="164"/>
      <c r="E47" s="165"/>
      <c r="F47" s="166"/>
      <c r="G47" s="166"/>
      <c r="H47" s="166"/>
      <c r="I47" s="167"/>
    </row>
    <row r="48" spans="2:9" s="39" customFormat="1" ht="53.25" customHeight="1">
      <c r="B48" s="161"/>
      <c r="C48" s="163" t="s">
        <v>673</v>
      </c>
      <c r="D48" s="168"/>
      <c r="E48" s="169"/>
      <c r="F48" s="170"/>
      <c r="G48" s="170"/>
      <c r="H48" s="170"/>
      <c r="I48" s="171"/>
    </row>
    <row r="49" spans="2:9" s="39" customFormat="1" ht="15.05" customHeight="1">
      <c r="B49" s="161"/>
      <c r="C49" s="290" t="s">
        <v>66</v>
      </c>
      <c r="D49" s="168"/>
      <c r="E49" s="169"/>
      <c r="F49" s="170"/>
      <c r="G49" s="170"/>
      <c r="H49" s="170"/>
      <c r="I49" s="171"/>
    </row>
    <row r="50" spans="2:9" s="39" customFormat="1" ht="15.05" customHeight="1">
      <c r="B50" s="161"/>
      <c r="C50" s="290" t="s">
        <v>67</v>
      </c>
      <c r="D50" s="168"/>
      <c r="E50" s="169"/>
      <c r="F50" s="170"/>
      <c r="G50" s="170"/>
      <c r="H50" s="170"/>
      <c r="I50" s="171"/>
    </row>
    <row r="51" spans="2:9" s="39" customFormat="1" ht="15.05" customHeight="1">
      <c r="B51" s="161"/>
      <c r="C51" s="290" t="s">
        <v>68</v>
      </c>
      <c r="D51" s="168"/>
      <c r="E51" s="169"/>
      <c r="F51" s="170"/>
      <c r="G51" s="170"/>
      <c r="H51" s="170"/>
      <c r="I51" s="171"/>
    </row>
    <row r="52" spans="2:9" s="39" customFormat="1" ht="54.8" customHeight="1">
      <c r="B52" s="161"/>
      <c r="C52" s="290" t="s">
        <v>80</v>
      </c>
      <c r="D52" s="168"/>
      <c r="E52" s="169"/>
      <c r="F52" s="170"/>
      <c r="G52" s="170"/>
      <c r="H52" s="170"/>
      <c r="I52" s="171"/>
    </row>
    <row r="53" spans="2:9" s="39" customFormat="1" ht="16" customHeight="1">
      <c r="B53" s="161"/>
      <c r="C53" s="290" t="s">
        <v>76</v>
      </c>
      <c r="D53" s="168"/>
      <c r="E53" s="169"/>
      <c r="F53" s="170"/>
      <c r="G53" s="170"/>
      <c r="H53" s="170"/>
      <c r="I53" s="171"/>
    </row>
    <row r="54" spans="2:9" s="39" customFormat="1" ht="27.7" customHeight="1">
      <c r="B54" s="161"/>
      <c r="C54" s="293" t="s">
        <v>77</v>
      </c>
      <c r="D54" s="172"/>
      <c r="E54" s="173"/>
      <c r="F54" s="174"/>
      <c r="G54" s="174"/>
      <c r="H54" s="174"/>
      <c r="I54" s="175"/>
    </row>
    <row r="55" spans="2:9" ht="15.85" customHeight="1">
      <c r="B55" s="159"/>
      <c r="C55" s="121" t="s">
        <v>81</v>
      </c>
      <c r="D55" s="178">
        <v>83.4</v>
      </c>
      <c r="E55" s="179" t="s">
        <v>13</v>
      </c>
      <c r="F55" s="180"/>
      <c r="G55" s="180"/>
      <c r="H55" s="180">
        <f t="shared" ref="H55" si="10">ROUND(D55*F55, 0)</f>
        <v>0</v>
      </c>
      <c r="I55" s="180">
        <f t="shared" ref="I55" si="11">ROUND(D55*G55, 0)</f>
        <v>0</v>
      </c>
    </row>
    <row r="56" spans="2:9" ht="16.45" customHeight="1">
      <c r="B56" s="123">
        <v>4</v>
      </c>
      <c r="C56" s="194" t="s">
        <v>88</v>
      </c>
      <c r="D56" s="164"/>
      <c r="E56" s="165"/>
      <c r="F56" s="166"/>
      <c r="G56" s="166"/>
      <c r="H56" s="166"/>
      <c r="I56" s="167"/>
    </row>
    <row r="57" spans="2:9" s="39" customFormat="1" ht="40.549999999999997" customHeight="1">
      <c r="B57" s="161"/>
      <c r="C57" s="263" t="s">
        <v>82</v>
      </c>
      <c r="D57" s="168"/>
      <c r="E57" s="169"/>
      <c r="F57" s="170"/>
      <c r="G57" s="170"/>
      <c r="H57" s="170"/>
      <c r="I57" s="171"/>
    </row>
    <row r="58" spans="2:9" s="39" customFormat="1" ht="26.3">
      <c r="B58" s="161"/>
      <c r="C58" s="294" t="s">
        <v>83</v>
      </c>
      <c r="D58" s="168"/>
      <c r="E58" s="169"/>
      <c r="F58" s="170"/>
      <c r="G58" s="170"/>
      <c r="H58" s="170"/>
      <c r="I58" s="171"/>
    </row>
    <row r="59" spans="2:9" s="39" customFormat="1">
      <c r="B59" s="161"/>
      <c r="C59" s="294" t="s">
        <v>84</v>
      </c>
      <c r="D59" s="168"/>
      <c r="E59" s="169"/>
      <c r="F59" s="170"/>
      <c r="G59" s="170"/>
      <c r="H59" s="170"/>
      <c r="I59" s="171"/>
    </row>
    <row r="60" spans="2:9" s="39" customFormat="1" ht="31.5" customHeight="1">
      <c r="B60" s="161"/>
      <c r="C60" s="295" t="s">
        <v>85</v>
      </c>
      <c r="D60" s="168"/>
      <c r="E60" s="169"/>
      <c r="F60" s="170"/>
      <c r="G60" s="170"/>
      <c r="H60" s="170"/>
      <c r="I60" s="171"/>
    </row>
    <row r="61" spans="2:9" ht="15.85" customHeight="1">
      <c r="B61" s="159"/>
      <c r="C61" s="121" t="s">
        <v>86</v>
      </c>
      <c r="D61" s="120">
        <v>382.4</v>
      </c>
      <c r="E61" s="120" t="s">
        <v>13</v>
      </c>
      <c r="F61" s="116"/>
      <c r="G61" s="116"/>
      <c r="H61" s="116">
        <f t="shared" ref="H61" si="12">ROUND(D61*F61, 0)</f>
        <v>0</v>
      </c>
      <c r="I61" s="116">
        <f t="shared" ref="I61" si="13">ROUND(D61*G61, 0)</f>
        <v>0</v>
      </c>
    </row>
    <row r="62" spans="2:9" ht="16.45" customHeight="1">
      <c r="B62" s="123">
        <v>5</v>
      </c>
      <c r="C62" s="194" t="s">
        <v>87</v>
      </c>
      <c r="D62" s="164"/>
      <c r="E62" s="165"/>
      <c r="F62" s="166"/>
      <c r="G62" s="166"/>
      <c r="H62" s="166"/>
      <c r="I62" s="167"/>
    </row>
    <row r="63" spans="2:9" s="39" customFormat="1" ht="40.549999999999997" customHeight="1">
      <c r="B63" s="161"/>
      <c r="C63" s="163" t="s">
        <v>89</v>
      </c>
      <c r="D63" s="168"/>
      <c r="E63" s="169"/>
      <c r="F63" s="170"/>
      <c r="G63" s="170"/>
      <c r="H63" s="170"/>
      <c r="I63" s="171"/>
    </row>
    <row r="64" spans="2:9" s="39" customFormat="1" ht="26.3">
      <c r="B64" s="161"/>
      <c r="C64" s="269" t="s">
        <v>83</v>
      </c>
      <c r="D64" s="168"/>
      <c r="E64" s="169"/>
      <c r="F64" s="170"/>
      <c r="G64" s="170"/>
      <c r="H64" s="170"/>
      <c r="I64" s="171"/>
    </row>
    <row r="65" spans="2:9" s="39" customFormat="1">
      <c r="B65" s="161"/>
      <c r="C65" s="269" t="s">
        <v>84</v>
      </c>
      <c r="D65" s="168"/>
      <c r="E65" s="169"/>
      <c r="F65" s="170"/>
      <c r="G65" s="170"/>
      <c r="H65" s="170"/>
      <c r="I65" s="171"/>
    </row>
    <row r="66" spans="2:9" s="39" customFormat="1" ht="29.3" customHeight="1">
      <c r="B66" s="161"/>
      <c r="C66" s="270" t="s">
        <v>90</v>
      </c>
      <c r="D66" s="168"/>
      <c r="E66" s="169"/>
      <c r="F66" s="170"/>
      <c r="G66" s="170"/>
      <c r="H66" s="170"/>
      <c r="I66" s="171"/>
    </row>
    <row r="67" spans="2:9" ht="16.45" customHeight="1">
      <c r="B67" s="159"/>
      <c r="C67" s="121" t="s">
        <v>784</v>
      </c>
      <c r="D67" s="120">
        <v>80.7</v>
      </c>
      <c r="E67" s="120" t="s">
        <v>13</v>
      </c>
      <c r="F67" s="116"/>
      <c r="G67" s="116"/>
      <c r="H67" s="116">
        <f t="shared" ref="H67" si="14">ROUND(D67*F67, 0)</f>
        <v>0</v>
      </c>
      <c r="I67" s="116">
        <f t="shared" ref="I67" si="15">ROUND(D67*G67, 0)</f>
        <v>0</v>
      </c>
    </row>
    <row r="68" spans="2:9" ht="16.45" customHeight="1">
      <c r="B68" s="123">
        <v>6</v>
      </c>
      <c r="C68" s="194" t="s">
        <v>91</v>
      </c>
      <c r="D68" s="164"/>
      <c r="E68" s="165"/>
      <c r="F68" s="166"/>
      <c r="G68" s="166"/>
      <c r="H68" s="166"/>
      <c r="I68" s="167"/>
    </row>
    <row r="69" spans="2:9" s="39" customFormat="1" ht="40.549999999999997" customHeight="1">
      <c r="B69" s="161"/>
      <c r="C69" s="163" t="s">
        <v>82</v>
      </c>
      <c r="D69" s="168"/>
      <c r="E69" s="169"/>
      <c r="F69" s="170"/>
      <c r="G69" s="170"/>
      <c r="H69" s="170"/>
      <c r="I69" s="171"/>
    </row>
    <row r="70" spans="2:9" s="39" customFormat="1" ht="26.3">
      <c r="B70" s="161"/>
      <c r="C70" s="269" t="s">
        <v>83</v>
      </c>
      <c r="D70" s="168"/>
      <c r="E70" s="169"/>
      <c r="F70" s="170"/>
      <c r="G70" s="170"/>
      <c r="H70" s="170"/>
      <c r="I70" s="171"/>
    </row>
    <row r="71" spans="2:9" s="39" customFormat="1">
      <c r="B71" s="161"/>
      <c r="C71" s="269" t="s">
        <v>84</v>
      </c>
      <c r="D71" s="168"/>
      <c r="E71" s="169"/>
      <c r="F71" s="170"/>
      <c r="G71" s="170"/>
      <c r="H71" s="170"/>
      <c r="I71" s="171"/>
    </row>
    <row r="72" spans="2:9" s="39" customFormat="1" ht="55.6" customHeight="1">
      <c r="B72" s="161"/>
      <c r="C72" s="272" t="s">
        <v>92</v>
      </c>
      <c r="D72" s="168"/>
      <c r="E72" s="169"/>
      <c r="F72" s="170"/>
      <c r="G72" s="170"/>
      <c r="H72" s="170"/>
      <c r="I72" s="171"/>
    </row>
    <row r="73" spans="2:9" ht="16.45" customHeight="1">
      <c r="B73" s="159"/>
      <c r="C73" s="158" t="s">
        <v>785</v>
      </c>
      <c r="D73" s="120">
        <v>211.2</v>
      </c>
      <c r="E73" s="120" t="s">
        <v>13</v>
      </c>
      <c r="F73" s="116"/>
      <c r="G73" s="116"/>
      <c r="H73" s="116">
        <f t="shared" ref="H73" si="16">ROUND(D73*F73, 0)</f>
        <v>0</v>
      </c>
      <c r="I73" s="116">
        <f t="shared" ref="I73" si="17">ROUND(D73*G73, 0)</f>
        <v>0</v>
      </c>
    </row>
    <row r="74" spans="2:9" ht="16.45" customHeight="1">
      <c r="B74" s="123">
        <v>7</v>
      </c>
      <c r="C74" s="194" t="s">
        <v>677</v>
      </c>
      <c r="D74" s="165"/>
      <c r="E74" s="165"/>
      <c r="F74" s="166"/>
      <c r="G74" s="166"/>
      <c r="H74" s="166"/>
      <c r="I74" s="167"/>
    </row>
    <row r="75" spans="2:9" ht="16.45" customHeight="1">
      <c r="B75" s="161"/>
      <c r="C75" s="268" t="s">
        <v>675</v>
      </c>
      <c r="D75" s="169"/>
      <c r="E75" s="169"/>
      <c r="F75" s="170"/>
      <c r="G75" s="170"/>
      <c r="H75" s="170"/>
      <c r="I75" s="171"/>
    </row>
    <row r="76" spans="2:9" s="39" customFormat="1" ht="15.05" customHeight="1">
      <c r="B76" s="161"/>
      <c r="C76" s="269" t="s">
        <v>93</v>
      </c>
      <c r="D76" s="169"/>
      <c r="E76" s="169"/>
      <c r="F76" s="170"/>
      <c r="G76" s="170"/>
      <c r="H76" s="170"/>
      <c r="I76" s="171"/>
    </row>
    <row r="77" spans="2:9" s="39" customFormat="1" ht="43.55" customHeight="1">
      <c r="B77" s="161"/>
      <c r="C77" s="269" t="s">
        <v>679</v>
      </c>
      <c r="D77" s="169"/>
      <c r="E77" s="169"/>
      <c r="F77" s="170"/>
      <c r="G77" s="170"/>
      <c r="H77" s="170"/>
      <c r="I77" s="171"/>
    </row>
    <row r="78" spans="2:9" s="39" customFormat="1" ht="15.85" customHeight="1">
      <c r="B78" s="161"/>
      <c r="C78" s="270" t="s">
        <v>680</v>
      </c>
      <c r="D78" s="169"/>
      <c r="E78" s="169"/>
      <c r="F78" s="170"/>
      <c r="G78" s="170"/>
      <c r="H78" s="170"/>
      <c r="I78" s="171"/>
    </row>
    <row r="79" spans="2:9" ht="14.25" customHeight="1">
      <c r="B79" s="159"/>
      <c r="C79" s="160" t="s">
        <v>786</v>
      </c>
      <c r="D79" s="120">
        <v>137.5</v>
      </c>
      <c r="E79" s="120" t="s">
        <v>13</v>
      </c>
      <c r="F79" s="116"/>
      <c r="G79" s="116"/>
      <c r="H79" s="116">
        <f t="shared" ref="H79" si="18">ROUND(D79*F79, 0)</f>
        <v>0</v>
      </c>
      <c r="I79" s="116">
        <f t="shared" ref="I79" si="19">ROUND(D79*G79, 0)</f>
        <v>0</v>
      </c>
    </row>
    <row r="80" spans="2:9" ht="30.7" customHeight="1">
      <c r="B80" s="123">
        <v>8</v>
      </c>
      <c r="C80" s="271" t="s">
        <v>95</v>
      </c>
      <c r="D80" s="165"/>
      <c r="E80" s="165"/>
      <c r="F80" s="166"/>
      <c r="G80" s="166"/>
      <c r="H80" s="166"/>
      <c r="I80" s="167"/>
    </row>
    <row r="81" spans="2:9" s="39" customFormat="1" ht="53.25" customHeight="1">
      <c r="B81" s="161"/>
      <c r="C81" s="269" t="s">
        <v>681</v>
      </c>
      <c r="D81" s="169"/>
      <c r="E81" s="169"/>
      <c r="F81" s="170"/>
      <c r="G81" s="170"/>
      <c r="H81" s="170"/>
      <c r="I81" s="171"/>
    </row>
    <row r="82" spans="2:9" ht="14.25" customHeight="1">
      <c r="B82" s="159"/>
      <c r="C82" s="121" t="s">
        <v>96</v>
      </c>
      <c r="D82" s="120">
        <v>139.30000000000001</v>
      </c>
      <c r="E82" s="120" t="s">
        <v>13</v>
      </c>
      <c r="F82" s="116"/>
      <c r="G82" s="116"/>
      <c r="H82" s="116">
        <f t="shared" ref="H82" si="20">ROUND(D82*F82, 0)</f>
        <v>0</v>
      </c>
      <c r="I82" s="116">
        <f t="shared" ref="I82" si="21">ROUND(D82*G82, 0)</f>
        <v>0</v>
      </c>
    </row>
    <row r="83" spans="2:9" ht="30.7" customHeight="1">
      <c r="B83" s="123">
        <v>9</v>
      </c>
      <c r="C83" s="271" t="s">
        <v>97</v>
      </c>
      <c r="D83" s="165"/>
      <c r="E83" s="165"/>
      <c r="F83" s="166"/>
      <c r="G83" s="166"/>
      <c r="H83" s="166"/>
      <c r="I83" s="167"/>
    </row>
    <row r="84" spans="2:9" s="39" customFormat="1" ht="52.6">
      <c r="B84" s="161"/>
      <c r="C84" s="269" t="s">
        <v>682</v>
      </c>
      <c r="D84" s="169"/>
      <c r="E84" s="169"/>
      <c r="F84" s="170"/>
      <c r="G84" s="170"/>
      <c r="H84" s="170"/>
      <c r="I84" s="171"/>
    </row>
    <row r="85" spans="2:9" ht="12.7" customHeight="1">
      <c r="B85" s="159"/>
      <c r="C85" s="121" t="s">
        <v>98</v>
      </c>
      <c r="D85" s="120">
        <v>271.62</v>
      </c>
      <c r="E85" s="120" t="s">
        <v>13</v>
      </c>
      <c r="F85" s="116"/>
      <c r="G85" s="116"/>
      <c r="H85" s="116">
        <f t="shared" ref="H85" si="22">ROUND(D85*F85, 0)</f>
        <v>0</v>
      </c>
      <c r="I85" s="116">
        <f t="shared" ref="I85" si="23">ROUND(D85*G85, 0)</f>
        <v>0</v>
      </c>
    </row>
    <row r="86" spans="2:9" ht="30.7" hidden="1" customHeight="1">
      <c r="B86" s="123">
        <v>10</v>
      </c>
      <c r="C86" s="271" t="s">
        <v>683</v>
      </c>
      <c r="D86" s="164"/>
      <c r="E86" s="165"/>
      <c r="F86" s="166"/>
      <c r="G86" s="166"/>
      <c r="H86" s="166"/>
      <c r="I86" s="167"/>
    </row>
    <row r="87" spans="2:9" s="39" customFormat="1" ht="105.05" customHeight="1">
      <c r="B87" s="302">
        <v>10</v>
      </c>
      <c r="C87" s="298" t="s">
        <v>112</v>
      </c>
      <c r="D87" s="138"/>
      <c r="E87" s="303"/>
      <c r="F87" s="304"/>
      <c r="G87" s="304"/>
      <c r="H87" s="304"/>
      <c r="I87" s="141"/>
    </row>
    <row r="88" spans="2:9" ht="15.85" customHeight="1">
      <c r="B88" s="119" t="s">
        <v>787</v>
      </c>
      <c r="C88" s="121" t="s">
        <v>105</v>
      </c>
      <c r="D88" s="162">
        <v>168</v>
      </c>
      <c r="E88" s="124" t="s">
        <v>5</v>
      </c>
      <c r="F88" s="125"/>
      <c r="G88" s="125"/>
      <c r="H88" s="125">
        <f t="shared" ref="H88:H89" si="24">ROUND(D88*F88, 0)</f>
        <v>0</v>
      </c>
      <c r="I88" s="125">
        <f t="shared" ref="I88:I89" si="25">ROUND(D88*G88, 0)</f>
        <v>0</v>
      </c>
    </row>
    <row r="89" spans="2:9" ht="16.45" customHeight="1">
      <c r="B89" s="159" t="s">
        <v>788</v>
      </c>
      <c r="C89" s="121" t="s">
        <v>106</v>
      </c>
      <c r="D89" s="162">
        <v>192</v>
      </c>
      <c r="E89" s="124" t="s">
        <v>5</v>
      </c>
      <c r="F89" s="125"/>
      <c r="G89" s="125"/>
      <c r="H89" s="125">
        <f t="shared" si="24"/>
        <v>0</v>
      </c>
      <c r="I89" s="125">
        <f t="shared" si="25"/>
        <v>0</v>
      </c>
    </row>
    <row r="90" spans="2:9" ht="16.45" customHeight="1">
      <c r="B90" s="119">
        <v>11</v>
      </c>
      <c r="C90" s="272" t="s">
        <v>689</v>
      </c>
      <c r="D90" s="164"/>
      <c r="E90" s="165"/>
      <c r="F90" s="166"/>
      <c r="G90" s="166"/>
      <c r="H90" s="166"/>
      <c r="I90" s="167"/>
    </row>
    <row r="91" spans="2:9" ht="39.450000000000003">
      <c r="B91" s="161" t="s">
        <v>684</v>
      </c>
      <c r="C91" s="163" t="s">
        <v>690</v>
      </c>
      <c r="D91" s="120">
        <v>4.3</v>
      </c>
      <c r="E91" s="120" t="s">
        <v>13</v>
      </c>
      <c r="F91" s="116"/>
      <c r="G91" s="116"/>
      <c r="H91" s="116">
        <f t="shared" ref="H91" si="26">ROUND(D91*F91, 0)</f>
        <v>0</v>
      </c>
      <c r="I91" s="116">
        <f t="shared" ref="I91" si="27">ROUND(D91*G91, 0)</f>
        <v>0</v>
      </c>
    </row>
    <row r="92" spans="2:9" s="45" customFormat="1" ht="19.600000000000001" customHeight="1">
      <c r="B92" s="185" t="s">
        <v>103</v>
      </c>
      <c r="C92" s="122" t="s">
        <v>99</v>
      </c>
      <c r="D92" s="186"/>
      <c r="E92" s="187"/>
      <c r="F92" s="188"/>
      <c r="G92" s="188"/>
      <c r="H92" s="188"/>
      <c r="I92" s="189"/>
    </row>
    <row r="93" spans="2:9" ht="30.7" customHeight="1">
      <c r="B93" s="123">
        <v>12</v>
      </c>
      <c r="C93" s="271" t="s">
        <v>783</v>
      </c>
      <c r="D93" s="165"/>
      <c r="E93" s="165"/>
      <c r="F93" s="166"/>
      <c r="G93" s="166"/>
      <c r="H93" s="166"/>
      <c r="I93" s="167"/>
    </row>
    <row r="94" spans="2:9" ht="16.45" customHeight="1">
      <c r="B94" s="159"/>
      <c r="C94" s="121" t="s">
        <v>101</v>
      </c>
      <c r="D94" s="120">
        <v>731.65</v>
      </c>
      <c r="E94" s="120" t="s">
        <v>5</v>
      </c>
      <c r="F94" s="116"/>
      <c r="G94" s="116"/>
      <c r="H94" s="116">
        <f t="shared" ref="H94" si="28">ROUND(D94*F94, 0)</f>
        <v>0</v>
      </c>
      <c r="I94" s="116">
        <f t="shared" ref="I94" si="29">ROUND(D94*G94, 0)</f>
        <v>0</v>
      </c>
    </row>
    <row r="95" spans="2:9" ht="53.25" customHeight="1">
      <c r="B95" s="123">
        <v>13</v>
      </c>
      <c r="C95" s="271" t="s">
        <v>751</v>
      </c>
      <c r="D95" s="165"/>
      <c r="E95" s="165"/>
      <c r="F95" s="166"/>
      <c r="G95" s="166"/>
      <c r="H95" s="166"/>
      <c r="I95" s="167"/>
    </row>
    <row r="96" spans="2:9" ht="14.25" customHeight="1">
      <c r="B96" s="159"/>
      <c r="C96" s="121" t="s">
        <v>100</v>
      </c>
      <c r="D96" s="120">
        <v>380.49</v>
      </c>
      <c r="E96" s="120" t="s">
        <v>5</v>
      </c>
      <c r="F96" s="116"/>
      <c r="G96" s="116"/>
      <c r="H96" s="116">
        <f t="shared" ref="H96" si="30">ROUND(D96*F96, 0)</f>
        <v>0</v>
      </c>
      <c r="I96" s="116">
        <f t="shared" ref="I96" si="31">ROUND(D96*G96, 0)</f>
        <v>0</v>
      </c>
    </row>
    <row r="97" spans="2:9" ht="53.25" customHeight="1">
      <c r="B97" s="123">
        <v>14</v>
      </c>
      <c r="C97" s="271" t="s">
        <v>752</v>
      </c>
      <c r="D97" s="165"/>
      <c r="E97" s="165"/>
      <c r="F97" s="166"/>
      <c r="G97" s="166"/>
      <c r="H97" s="166"/>
      <c r="I97" s="167"/>
    </row>
    <row r="98" spans="2:9" ht="14.25" customHeight="1">
      <c r="B98" s="159"/>
      <c r="C98" s="121" t="s">
        <v>687</v>
      </c>
      <c r="D98" s="120">
        <v>57.96</v>
      </c>
      <c r="E98" s="120" t="s">
        <v>5</v>
      </c>
      <c r="F98" s="116"/>
      <c r="G98" s="116"/>
      <c r="H98" s="116">
        <f t="shared" ref="H98" si="32">ROUND(D98*F98, 0)</f>
        <v>0</v>
      </c>
      <c r="I98" s="116">
        <f t="shared" ref="I98" si="33">ROUND(D98*G98, 0)</f>
        <v>0</v>
      </c>
    </row>
    <row r="99" spans="2:9" ht="30.7" customHeight="1">
      <c r="B99" s="123">
        <v>15</v>
      </c>
      <c r="C99" s="271" t="s">
        <v>685</v>
      </c>
      <c r="D99" s="165"/>
      <c r="E99" s="165"/>
      <c r="F99" s="166"/>
      <c r="G99" s="166"/>
      <c r="H99" s="166"/>
      <c r="I99" s="167"/>
    </row>
    <row r="100" spans="2:9" ht="17.25" customHeight="1">
      <c r="B100" s="159"/>
      <c r="C100" s="272" t="s">
        <v>686</v>
      </c>
      <c r="D100" s="120">
        <v>202.27</v>
      </c>
      <c r="E100" s="120" t="s">
        <v>5</v>
      </c>
      <c r="F100" s="116"/>
      <c r="G100" s="116"/>
      <c r="H100" s="116">
        <f t="shared" ref="H100" si="34">ROUND(D100*F100, 0)</f>
        <v>0</v>
      </c>
      <c r="I100" s="116">
        <f t="shared" ref="I100" si="35">ROUND(D100*G100, 0)</f>
        <v>0</v>
      </c>
    </row>
    <row r="101" spans="2:9" s="45" customFormat="1" ht="18" customHeight="1">
      <c r="B101" s="185" t="s">
        <v>104</v>
      </c>
      <c r="C101" s="122" t="s">
        <v>704</v>
      </c>
      <c r="D101" s="186"/>
      <c r="E101" s="187"/>
      <c r="F101" s="188"/>
      <c r="G101" s="188"/>
      <c r="H101" s="188"/>
      <c r="I101" s="189"/>
    </row>
    <row r="102" spans="2:9" ht="80.3" customHeight="1">
      <c r="B102" s="184">
        <v>16</v>
      </c>
      <c r="C102" s="121" t="s">
        <v>706</v>
      </c>
      <c r="D102" s="120">
        <v>496.03</v>
      </c>
      <c r="E102" s="120" t="s">
        <v>13</v>
      </c>
      <c r="F102" s="116"/>
      <c r="G102" s="116"/>
      <c r="H102" s="116">
        <f t="shared" ref="H102:H103" si="36">ROUND(D102*F102, 0)</f>
        <v>0</v>
      </c>
      <c r="I102" s="116">
        <f t="shared" ref="I102:I103" si="37">ROUND(D102*G102, 0)</f>
        <v>0</v>
      </c>
    </row>
    <row r="103" spans="2:9" ht="79.55" customHeight="1">
      <c r="B103" s="273">
        <v>17</v>
      </c>
      <c r="C103" s="298" t="s">
        <v>792</v>
      </c>
      <c r="D103" s="305">
        <v>452.48</v>
      </c>
      <c r="E103" s="305" t="s">
        <v>13</v>
      </c>
      <c r="F103" s="283"/>
      <c r="G103" s="283"/>
      <c r="H103" s="283">
        <f t="shared" si="36"/>
        <v>0</v>
      </c>
      <c r="I103" s="283">
        <f t="shared" si="37"/>
        <v>0</v>
      </c>
    </row>
    <row r="104" spans="2:9" ht="65.3" customHeight="1">
      <c r="B104" s="184">
        <v>18</v>
      </c>
      <c r="C104" s="121" t="s">
        <v>801</v>
      </c>
      <c r="D104" s="120">
        <v>4.96</v>
      </c>
      <c r="E104" s="120" t="s">
        <v>13</v>
      </c>
      <c r="F104" s="116"/>
      <c r="G104" s="116"/>
      <c r="H104" s="116">
        <f>ROUND(D104*F104, 0)</f>
        <v>0</v>
      </c>
      <c r="I104" s="116">
        <f>ROUND(D104*G104, 0)</f>
        <v>0</v>
      </c>
    </row>
    <row r="105" spans="2:9" ht="16.45" customHeight="1">
      <c r="B105" s="184">
        <v>19</v>
      </c>
      <c r="C105" s="121" t="s">
        <v>688</v>
      </c>
      <c r="D105" s="120">
        <v>18.579999999999998</v>
      </c>
      <c r="E105" s="120" t="s">
        <v>13</v>
      </c>
      <c r="F105" s="116"/>
      <c r="G105" s="116"/>
      <c r="H105" s="116">
        <f t="shared" ref="H105" si="38">ROUND(D105*F105, 0)</f>
        <v>0</v>
      </c>
      <c r="I105" s="116">
        <f t="shared" ref="I105" si="39">ROUND(D105*G105, 0)</f>
        <v>0</v>
      </c>
    </row>
    <row r="106" spans="2:9" s="45" customFormat="1" ht="18" customHeight="1">
      <c r="B106" s="185" t="s">
        <v>109</v>
      </c>
      <c r="C106" s="122" t="s">
        <v>694</v>
      </c>
      <c r="D106" s="186"/>
      <c r="E106" s="187"/>
      <c r="F106" s="188" t="s">
        <v>705</v>
      </c>
      <c r="G106" s="188"/>
      <c r="H106" s="188"/>
      <c r="I106" s="189"/>
    </row>
    <row r="107" spans="2:9" ht="54.8" customHeight="1">
      <c r="B107" s="273">
        <v>20</v>
      </c>
      <c r="C107" s="121" t="s">
        <v>698</v>
      </c>
      <c r="D107" s="120">
        <f>29.2+43.94</f>
        <v>73.14</v>
      </c>
      <c r="E107" s="120" t="s">
        <v>13</v>
      </c>
      <c r="F107" s="116"/>
      <c r="G107" s="116"/>
      <c r="H107" s="116">
        <f t="shared" ref="H107" si="40">ROUND(D107*F107, 0)</f>
        <v>0</v>
      </c>
      <c r="I107" s="116">
        <f t="shared" ref="I107" si="41">ROUND(D107*G107, 0)</f>
        <v>0</v>
      </c>
    </row>
    <row r="108" spans="2:9" ht="66.05" customHeight="1">
      <c r="B108" s="184">
        <v>21</v>
      </c>
      <c r="C108" s="121" t="s">
        <v>697</v>
      </c>
      <c r="D108" s="120">
        <v>101.91</v>
      </c>
      <c r="E108" s="120" t="s">
        <v>13</v>
      </c>
      <c r="F108" s="116"/>
      <c r="G108" s="116"/>
      <c r="H108" s="116">
        <f>ROUND(D108*F108, 0)</f>
        <v>0</v>
      </c>
      <c r="I108" s="116">
        <f>ROUND(D108*G108, 0)</f>
        <v>0</v>
      </c>
    </row>
    <row r="109" spans="2:9" ht="39.450000000000003">
      <c r="B109" s="273">
        <v>22</v>
      </c>
      <c r="C109" s="272" t="s">
        <v>696</v>
      </c>
      <c r="D109" s="120">
        <f>6.04+22.06</f>
        <v>28.099999999999998</v>
      </c>
      <c r="E109" s="120" t="s">
        <v>13</v>
      </c>
      <c r="F109" s="116"/>
      <c r="G109" s="116"/>
      <c r="H109" s="116">
        <f>ROUND(D109*F109, 0)</f>
        <v>0</v>
      </c>
      <c r="I109" s="116">
        <f>ROUND(D109*G109, 0)</f>
        <v>0</v>
      </c>
    </row>
    <row r="110" spans="2:9" ht="80.3" customHeight="1">
      <c r="B110" s="184">
        <v>23</v>
      </c>
      <c r="C110" s="121" t="s">
        <v>700</v>
      </c>
      <c r="D110" s="120">
        <f>18.54+16.98</f>
        <v>35.519999999999996</v>
      </c>
      <c r="E110" s="120" t="s">
        <v>13</v>
      </c>
      <c r="F110" s="116"/>
      <c r="G110" s="116"/>
      <c r="H110" s="116">
        <f>ROUND(D110*F110, 0)</f>
        <v>0</v>
      </c>
      <c r="I110" s="116">
        <f>ROUND(D110*G110, 0)</f>
        <v>0</v>
      </c>
    </row>
    <row r="111" spans="2:9" s="45" customFormat="1" ht="18" customHeight="1">
      <c r="B111" s="185" t="s">
        <v>110</v>
      </c>
      <c r="C111" s="122" t="s">
        <v>701</v>
      </c>
      <c r="D111" s="186"/>
      <c r="E111" s="187"/>
      <c r="F111" s="188"/>
      <c r="G111" s="188"/>
      <c r="H111" s="188"/>
      <c r="I111" s="189"/>
    </row>
    <row r="112" spans="2:9" ht="70.45" customHeight="1">
      <c r="B112" s="123">
        <v>24</v>
      </c>
      <c r="C112" s="271" t="s">
        <v>702</v>
      </c>
      <c r="D112" s="120">
        <v>48.2</v>
      </c>
      <c r="E112" s="120" t="s">
        <v>13</v>
      </c>
      <c r="F112" s="116"/>
      <c r="G112" s="116"/>
      <c r="H112" s="116">
        <f>ROUND(D112*F112, 0)</f>
        <v>0</v>
      </c>
      <c r="I112" s="116">
        <f>ROUND(D112*G112, 0)</f>
        <v>0</v>
      </c>
    </row>
    <row r="113" spans="2:9" ht="69.849999999999994" customHeight="1">
      <c r="B113" s="302">
        <v>25</v>
      </c>
      <c r="C113" s="306" t="s">
        <v>798</v>
      </c>
      <c r="D113" s="305">
        <v>21.6</v>
      </c>
      <c r="E113" s="305" t="s">
        <v>13</v>
      </c>
      <c r="F113" s="283"/>
      <c r="G113" s="283"/>
      <c r="H113" s="283">
        <f>ROUND(D113*F113, 0)</f>
        <v>0</v>
      </c>
      <c r="I113" s="283">
        <f>ROUND(D113*G113, 0)</f>
        <v>0</v>
      </c>
    </row>
    <row r="114" spans="2:9" ht="79.55" customHeight="1">
      <c r="B114" s="119">
        <v>26</v>
      </c>
      <c r="C114" s="272" t="s">
        <v>703</v>
      </c>
      <c r="D114" s="120">
        <v>36.94</v>
      </c>
      <c r="E114" s="120" t="s">
        <v>13</v>
      </c>
      <c r="F114" s="116"/>
      <c r="G114" s="116"/>
      <c r="H114" s="116">
        <f t="shared" ref="H114" si="42">ROUND(D114*F114, 0)</f>
        <v>0</v>
      </c>
      <c r="I114" s="116">
        <f t="shared" ref="I114" si="43">ROUND(D114*G114, 0)</f>
        <v>0</v>
      </c>
    </row>
    <row r="115" spans="2:9" s="45" customFormat="1" ht="18" customHeight="1">
      <c r="B115" s="185" t="s">
        <v>707</v>
      </c>
      <c r="C115" s="122" t="s">
        <v>708</v>
      </c>
      <c r="D115" s="186"/>
      <c r="E115" s="187"/>
      <c r="F115" s="188"/>
      <c r="G115" s="188"/>
      <c r="H115" s="188"/>
      <c r="I115" s="189"/>
    </row>
    <row r="116" spans="2:9" ht="40.549999999999997" customHeight="1">
      <c r="B116" s="184">
        <v>27</v>
      </c>
      <c r="C116" s="121" t="s">
        <v>691</v>
      </c>
      <c r="D116" s="120">
        <f>21.68+20.56</f>
        <v>42.239999999999995</v>
      </c>
      <c r="E116" s="120" t="s">
        <v>13</v>
      </c>
      <c r="F116" s="116"/>
      <c r="G116" s="116"/>
      <c r="H116" s="116">
        <f>ROUND(D116*F116, 0)</f>
        <v>0</v>
      </c>
      <c r="I116" s="116">
        <f>ROUND(D116*G116, 0)</f>
        <v>0</v>
      </c>
    </row>
    <row r="117" spans="2:9" ht="27.7" customHeight="1">
      <c r="B117" s="184">
        <v>28</v>
      </c>
      <c r="C117" s="121" t="s">
        <v>692</v>
      </c>
      <c r="D117" s="120">
        <v>3.31</v>
      </c>
      <c r="E117" s="120" t="s">
        <v>13</v>
      </c>
      <c r="F117" s="116"/>
      <c r="G117" s="116"/>
      <c r="H117" s="116">
        <f>ROUND(D117*F117, 0)</f>
        <v>0</v>
      </c>
      <c r="I117" s="116">
        <f>ROUND(D117*G117, 0)</f>
        <v>0</v>
      </c>
    </row>
    <row r="118" spans="2:9" ht="40.549999999999997" customHeight="1">
      <c r="B118" s="184">
        <v>29</v>
      </c>
      <c r="C118" s="272" t="s">
        <v>800</v>
      </c>
      <c r="D118" s="120">
        <v>15.37</v>
      </c>
      <c r="E118" s="120" t="s">
        <v>13</v>
      </c>
      <c r="F118" s="116"/>
      <c r="G118" s="116"/>
      <c r="H118" s="116">
        <f t="shared" ref="H118:H120" si="44">ROUND(D118*F118, 0)</f>
        <v>0</v>
      </c>
      <c r="I118" s="116">
        <f t="shared" ref="I118:I120" si="45">ROUND(D118*G118, 0)</f>
        <v>0</v>
      </c>
    </row>
    <row r="119" spans="2:9" ht="30.7" customHeight="1">
      <c r="B119" s="184">
        <v>30</v>
      </c>
      <c r="C119" s="121" t="s">
        <v>709</v>
      </c>
      <c r="D119" s="120">
        <v>8.34</v>
      </c>
      <c r="E119" s="120" t="s">
        <v>13</v>
      </c>
      <c r="F119" s="116"/>
      <c r="G119" s="116"/>
      <c r="H119" s="116">
        <f t="shared" si="44"/>
        <v>0</v>
      </c>
      <c r="I119" s="116">
        <f t="shared" si="45"/>
        <v>0</v>
      </c>
    </row>
    <row r="120" spans="2:9" ht="27.7" customHeight="1">
      <c r="B120" s="184">
        <v>31</v>
      </c>
      <c r="C120" s="274" t="s">
        <v>710</v>
      </c>
      <c r="D120" s="190">
        <v>1</v>
      </c>
      <c r="E120" s="190" t="s">
        <v>711</v>
      </c>
      <c r="F120" s="191"/>
      <c r="G120" s="191"/>
      <c r="H120" s="116">
        <f t="shared" si="44"/>
        <v>0</v>
      </c>
      <c r="I120" s="116">
        <f t="shared" si="45"/>
        <v>0</v>
      </c>
    </row>
    <row r="121" spans="2:9" s="45" customFormat="1" ht="18" customHeight="1">
      <c r="B121" s="185" t="s">
        <v>712</v>
      </c>
      <c r="C121" s="122" t="s">
        <v>713</v>
      </c>
      <c r="D121" s="186"/>
      <c r="E121" s="187"/>
      <c r="F121" s="188"/>
      <c r="G121" s="188"/>
      <c r="H121" s="188"/>
      <c r="I121" s="189"/>
    </row>
    <row r="122" spans="2:9" ht="43.55" customHeight="1">
      <c r="B122" s="262">
        <v>32</v>
      </c>
      <c r="C122" s="274" t="s">
        <v>714</v>
      </c>
      <c r="D122" s="190">
        <v>39.6</v>
      </c>
      <c r="E122" s="190" t="s">
        <v>5</v>
      </c>
      <c r="F122" s="191"/>
      <c r="G122" s="191"/>
      <c r="H122" s="116">
        <f t="shared" ref="H122:H126" si="46">ROUND(D122*F122, 0)</f>
        <v>0</v>
      </c>
      <c r="I122" s="116">
        <f t="shared" ref="I122:I126" si="47">ROUND(D122*G122, 0)</f>
        <v>0</v>
      </c>
    </row>
    <row r="123" spans="2:9" ht="18" customHeight="1">
      <c r="B123" s="262">
        <v>33</v>
      </c>
      <c r="C123" s="274" t="s">
        <v>715</v>
      </c>
      <c r="D123" s="190">
        <v>18.600000000000001</v>
      </c>
      <c r="E123" s="190" t="s">
        <v>5</v>
      </c>
      <c r="F123" s="191"/>
      <c r="G123" s="191"/>
      <c r="H123" s="116">
        <f t="shared" si="46"/>
        <v>0</v>
      </c>
      <c r="I123" s="116">
        <f t="shared" si="47"/>
        <v>0</v>
      </c>
    </row>
    <row r="124" spans="2:9" ht="30.7" customHeight="1">
      <c r="B124" s="262">
        <v>34</v>
      </c>
      <c r="C124" s="274" t="s">
        <v>717</v>
      </c>
      <c r="D124" s="190">
        <v>5</v>
      </c>
      <c r="E124" s="190" t="s">
        <v>716</v>
      </c>
      <c r="F124" s="191"/>
      <c r="G124" s="191"/>
      <c r="H124" s="116">
        <f t="shared" si="46"/>
        <v>0</v>
      </c>
      <c r="I124" s="116">
        <f t="shared" si="47"/>
        <v>0</v>
      </c>
    </row>
    <row r="125" spans="2:9" ht="30.05" customHeight="1">
      <c r="B125" s="262">
        <v>35</v>
      </c>
      <c r="C125" s="274" t="s">
        <v>789</v>
      </c>
      <c r="D125" s="190">
        <v>1</v>
      </c>
      <c r="E125" s="190" t="s">
        <v>711</v>
      </c>
      <c r="F125" s="191"/>
      <c r="G125" s="191"/>
      <c r="H125" s="191">
        <f t="shared" si="46"/>
        <v>0</v>
      </c>
      <c r="I125" s="191">
        <f t="shared" si="47"/>
        <v>0</v>
      </c>
    </row>
    <row r="126" spans="2:9" ht="30.05" customHeight="1">
      <c r="B126" s="262">
        <v>36</v>
      </c>
      <c r="C126" s="297" t="s">
        <v>771</v>
      </c>
      <c r="D126" s="282">
        <v>12.62</v>
      </c>
      <c r="E126" s="282" t="s">
        <v>13</v>
      </c>
      <c r="F126" s="281"/>
      <c r="G126" s="281"/>
      <c r="H126" s="281">
        <f t="shared" si="46"/>
        <v>0</v>
      </c>
      <c r="I126" s="281">
        <f t="shared" si="47"/>
        <v>0</v>
      </c>
    </row>
    <row r="127" spans="2:9" s="45" customFormat="1" ht="18" customHeight="1">
      <c r="B127" s="57"/>
      <c r="C127" s="58" t="s">
        <v>24</v>
      </c>
      <c r="D127" s="59"/>
      <c r="E127" s="58"/>
      <c r="F127" s="60"/>
      <c r="G127" s="61"/>
      <c r="H127" s="62">
        <f>SUM(H37:H126)</f>
        <v>0</v>
      </c>
      <c r="I127" s="62">
        <f>SUM(I37:I126)</f>
        <v>0</v>
      </c>
    </row>
    <row r="128" spans="2:9" ht="13.5" customHeight="1">
      <c r="B128" s="40"/>
      <c r="C128" s="92"/>
      <c r="D128" s="36"/>
      <c r="E128" s="36"/>
      <c r="F128" s="37"/>
      <c r="G128" s="37"/>
      <c r="H128" s="37"/>
      <c r="I128" s="37"/>
    </row>
    <row r="129" spans="1:9" ht="13.5" customHeight="1">
      <c r="B129" s="40"/>
      <c r="C129" s="92"/>
      <c r="D129" s="36"/>
      <c r="E129" s="36"/>
      <c r="F129" s="37"/>
      <c r="G129" s="37"/>
      <c r="H129" s="37"/>
      <c r="I129" s="37"/>
    </row>
    <row r="130" spans="1:9" s="45" customFormat="1" ht="19.600000000000001" customHeight="1">
      <c r="A130" s="63"/>
      <c r="B130" s="333" t="s">
        <v>655</v>
      </c>
      <c r="C130" s="334"/>
      <c r="D130" s="334"/>
      <c r="E130" s="334"/>
      <c r="F130" s="334"/>
      <c r="G130" s="334"/>
      <c r="H130" s="334"/>
      <c r="I130" s="335"/>
    </row>
    <row r="131" spans="1:9" s="71" customFormat="1" ht="16.45" customHeight="1">
      <c r="A131" s="72"/>
      <c r="B131" s="336" t="s">
        <v>40</v>
      </c>
      <c r="C131" s="337"/>
      <c r="D131" s="337"/>
      <c r="E131" s="337"/>
      <c r="F131" s="337"/>
      <c r="G131" s="337"/>
      <c r="H131" s="337"/>
      <c r="I131" s="338"/>
    </row>
    <row r="132" spans="1:9" s="71" customFormat="1" ht="17.25" customHeight="1">
      <c r="A132" s="72"/>
      <c r="B132" s="336" t="s">
        <v>25</v>
      </c>
      <c r="C132" s="337"/>
      <c r="D132" s="337"/>
      <c r="E132" s="337"/>
      <c r="F132" s="337"/>
      <c r="G132" s="337"/>
      <c r="H132" s="337"/>
      <c r="I132" s="338"/>
    </row>
    <row r="133" spans="1:9" s="71" customFormat="1" ht="17.25" customHeight="1">
      <c r="A133" s="72"/>
      <c r="B133" s="336" t="s">
        <v>26</v>
      </c>
      <c r="C133" s="337"/>
      <c r="D133" s="337"/>
      <c r="E133" s="337"/>
      <c r="F133" s="337"/>
      <c r="G133" s="337"/>
      <c r="H133" s="337"/>
      <c r="I133" s="338"/>
    </row>
    <row r="134" spans="1:9" s="72" customFormat="1" ht="166.55" customHeight="1">
      <c r="B134" s="114">
        <v>1</v>
      </c>
      <c r="C134" s="106" t="s">
        <v>378</v>
      </c>
      <c r="D134" s="145"/>
      <c r="E134" s="146"/>
      <c r="F134" s="147"/>
      <c r="G134" s="147"/>
      <c r="H134" s="147"/>
      <c r="I134" s="148"/>
    </row>
    <row r="135" spans="1:9" s="72" customFormat="1">
      <c r="B135" s="323" t="s">
        <v>35</v>
      </c>
      <c r="C135" s="225" t="s">
        <v>341</v>
      </c>
      <c r="D135" s="143"/>
      <c r="E135" s="128"/>
      <c r="F135" s="129"/>
      <c r="G135" s="129"/>
      <c r="H135" s="129"/>
      <c r="I135" s="130"/>
    </row>
    <row r="136" spans="1:9" s="72" customFormat="1" ht="39.450000000000003">
      <c r="B136" s="324"/>
      <c r="C136" s="226" t="s">
        <v>340</v>
      </c>
      <c r="D136" s="142"/>
      <c r="E136" s="131"/>
      <c r="F136" s="132"/>
      <c r="G136" s="132"/>
      <c r="H136" s="132"/>
      <c r="I136" s="133"/>
    </row>
    <row r="137" spans="1:9" s="72" customFormat="1" ht="15.05" customHeight="1">
      <c r="B137" s="324"/>
      <c r="C137" s="226" t="s">
        <v>51</v>
      </c>
      <c r="D137" s="142"/>
      <c r="E137" s="131"/>
      <c r="F137" s="132"/>
      <c r="G137" s="132"/>
      <c r="H137" s="132"/>
      <c r="I137" s="133"/>
    </row>
    <row r="138" spans="1:9" s="72" customFormat="1" ht="15.05" customHeight="1">
      <c r="B138" s="324"/>
      <c r="C138" s="227" t="s">
        <v>53</v>
      </c>
      <c r="D138" s="142"/>
      <c r="E138" s="131"/>
      <c r="F138" s="132"/>
      <c r="G138" s="132"/>
      <c r="H138" s="132"/>
      <c r="I138" s="133"/>
    </row>
    <row r="139" spans="1:9" s="72" customFormat="1" ht="15.05" customHeight="1">
      <c r="B139" s="324"/>
      <c r="C139" s="228" t="s">
        <v>52</v>
      </c>
      <c r="D139" s="144"/>
      <c r="E139" s="134"/>
      <c r="F139" s="135"/>
      <c r="G139" s="135"/>
      <c r="H139" s="135"/>
      <c r="I139" s="136"/>
    </row>
    <row r="140" spans="1:9" s="72" customFormat="1" ht="15.05" customHeight="1">
      <c r="B140" s="325"/>
      <c r="C140" s="84" t="s">
        <v>36</v>
      </c>
      <c r="D140" s="73">
        <v>1</v>
      </c>
      <c r="E140" s="74" t="s">
        <v>2</v>
      </c>
      <c r="F140" s="75"/>
      <c r="G140" s="75"/>
      <c r="H140" s="75">
        <f>D140*F140</f>
        <v>0</v>
      </c>
      <c r="I140" s="75">
        <f>D140*G140</f>
        <v>0</v>
      </c>
    </row>
    <row r="141" spans="1:9" s="72" customFormat="1">
      <c r="B141" s="323" t="s">
        <v>729</v>
      </c>
      <c r="C141" s="225" t="s">
        <v>342</v>
      </c>
      <c r="D141" s="143"/>
      <c r="E141" s="128"/>
      <c r="F141" s="129"/>
      <c r="G141" s="129"/>
      <c r="H141" s="129"/>
      <c r="I141" s="130"/>
    </row>
    <row r="142" spans="1:9" s="72" customFormat="1" ht="41.35" customHeight="1">
      <c r="B142" s="324"/>
      <c r="C142" s="226" t="s">
        <v>343</v>
      </c>
      <c r="D142" s="142"/>
      <c r="E142" s="131"/>
      <c r="F142" s="132"/>
      <c r="G142" s="132"/>
      <c r="H142" s="132"/>
      <c r="I142" s="133"/>
    </row>
    <row r="143" spans="1:9" s="72" customFormat="1" ht="15.05" customHeight="1">
      <c r="B143" s="324"/>
      <c r="C143" s="226" t="s">
        <v>51</v>
      </c>
      <c r="D143" s="142"/>
      <c r="E143" s="131"/>
      <c r="F143" s="132"/>
      <c r="G143" s="132"/>
      <c r="H143" s="132"/>
      <c r="I143" s="133"/>
    </row>
    <row r="144" spans="1:9" s="72" customFormat="1" ht="15.05" customHeight="1">
      <c r="B144" s="324"/>
      <c r="C144" s="227" t="s">
        <v>53</v>
      </c>
      <c r="D144" s="142"/>
      <c r="E144" s="131"/>
      <c r="F144" s="132"/>
      <c r="G144" s="132"/>
      <c r="H144" s="132"/>
      <c r="I144" s="133"/>
    </row>
    <row r="145" spans="2:9" s="72" customFormat="1" ht="15.05" customHeight="1">
      <c r="B145" s="324"/>
      <c r="C145" s="228" t="s">
        <v>54</v>
      </c>
      <c r="D145" s="144"/>
      <c r="E145" s="134"/>
      <c r="F145" s="135"/>
      <c r="G145" s="135"/>
      <c r="H145" s="135"/>
      <c r="I145" s="136"/>
    </row>
    <row r="146" spans="2:9" s="72" customFormat="1" ht="15.05" customHeight="1">
      <c r="B146" s="325"/>
      <c r="C146" s="84" t="s">
        <v>36</v>
      </c>
      <c r="D146" s="73">
        <v>1</v>
      </c>
      <c r="E146" s="74" t="s">
        <v>2</v>
      </c>
      <c r="F146" s="75"/>
      <c r="G146" s="75"/>
      <c r="H146" s="75">
        <f>D146*F146</f>
        <v>0</v>
      </c>
      <c r="I146" s="75">
        <f>D146*G146</f>
        <v>0</v>
      </c>
    </row>
    <row r="147" spans="2:9" s="72" customFormat="1">
      <c r="B147" s="323" t="s">
        <v>730</v>
      </c>
      <c r="C147" s="225" t="s">
        <v>344</v>
      </c>
      <c r="D147" s="143"/>
      <c r="E147" s="128"/>
      <c r="F147" s="129"/>
      <c r="G147" s="129"/>
      <c r="H147" s="129"/>
      <c r="I147" s="130"/>
    </row>
    <row r="148" spans="2:9" s="72" customFormat="1" ht="26.3">
      <c r="B148" s="324"/>
      <c r="C148" s="226" t="s">
        <v>330</v>
      </c>
      <c r="D148" s="142"/>
      <c r="E148" s="131"/>
      <c r="F148" s="132"/>
      <c r="G148" s="132"/>
      <c r="H148" s="132"/>
      <c r="I148" s="133"/>
    </row>
    <row r="149" spans="2:9" s="72" customFormat="1" ht="15.05" customHeight="1">
      <c r="B149" s="324"/>
      <c r="C149" s="226" t="s">
        <v>51</v>
      </c>
      <c r="D149" s="142"/>
      <c r="E149" s="131"/>
      <c r="F149" s="132"/>
      <c r="G149" s="132"/>
      <c r="H149" s="132"/>
      <c r="I149" s="133"/>
    </row>
    <row r="150" spans="2:9" s="72" customFormat="1" ht="15.05" customHeight="1">
      <c r="B150" s="324"/>
      <c r="C150" s="227" t="s">
        <v>53</v>
      </c>
      <c r="D150" s="142"/>
      <c r="E150" s="131"/>
      <c r="F150" s="132"/>
      <c r="G150" s="132"/>
      <c r="H150" s="132"/>
      <c r="I150" s="133"/>
    </row>
    <row r="151" spans="2:9" s="72" customFormat="1" ht="15.05" customHeight="1">
      <c r="B151" s="324"/>
      <c r="C151" s="228" t="s">
        <v>55</v>
      </c>
      <c r="D151" s="144"/>
      <c r="E151" s="134"/>
      <c r="F151" s="135"/>
      <c r="G151" s="135"/>
      <c r="H151" s="135"/>
      <c r="I151" s="136"/>
    </row>
    <row r="152" spans="2:9" s="72" customFormat="1" ht="15.05" customHeight="1">
      <c r="B152" s="325"/>
      <c r="C152" s="84" t="s">
        <v>36</v>
      </c>
      <c r="D152" s="73">
        <v>1</v>
      </c>
      <c r="E152" s="74" t="s">
        <v>2</v>
      </c>
      <c r="F152" s="75"/>
      <c r="G152" s="75"/>
      <c r="H152" s="75">
        <f>D152*F152</f>
        <v>0</v>
      </c>
      <c r="I152" s="75">
        <f>D152*G152</f>
        <v>0</v>
      </c>
    </row>
    <row r="153" spans="2:9" s="72" customFormat="1">
      <c r="B153" s="323" t="s">
        <v>731</v>
      </c>
      <c r="C153" s="225" t="s">
        <v>321</v>
      </c>
      <c r="D153" s="143"/>
      <c r="E153" s="128"/>
      <c r="F153" s="129"/>
      <c r="G153" s="129"/>
      <c r="H153" s="129"/>
      <c r="I153" s="130"/>
    </row>
    <row r="154" spans="2:9" s="72" customFormat="1" ht="55.6" customHeight="1">
      <c r="B154" s="324"/>
      <c r="C154" s="226" t="s">
        <v>345</v>
      </c>
      <c r="D154" s="142"/>
      <c r="E154" s="131"/>
      <c r="F154" s="132"/>
      <c r="G154" s="132"/>
      <c r="H154" s="132"/>
      <c r="I154" s="133"/>
    </row>
    <row r="155" spans="2:9" s="72" customFormat="1" ht="15.05" customHeight="1">
      <c r="B155" s="324"/>
      <c r="C155" s="226" t="s">
        <v>51</v>
      </c>
      <c r="D155" s="142"/>
      <c r="E155" s="131"/>
      <c r="F155" s="132"/>
      <c r="G155" s="132"/>
      <c r="H155" s="132"/>
      <c r="I155" s="133"/>
    </row>
    <row r="156" spans="2:9" s="72" customFormat="1" ht="15.05" customHeight="1">
      <c r="B156" s="324"/>
      <c r="C156" s="227" t="s">
        <v>37</v>
      </c>
      <c r="D156" s="142"/>
      <c r="E156" s="131"/>
      <c r="F156" s="132"/>
      <c r="G156" s="132"/>
      <c r="H156" s="132"/>
      <c r="I156" s="133"/>
    </row>
    <row r="157" spans="2:9" s="72" customFormat="1" ht="15.05" customHeight="1">
      <c r="B157" s="324"/>
      <c r="C157" s="228" t="s">
        <v>59</v>
      </c>
      <c r="D157" s="144"/>
      <c r="E157" s="134"/>
      <c r="F157" s="135"/>
      <c r="G157" s="135"/>
      <c r="H157" s="135"/>
      <c r="I157" s="136"/>
    </row>
    <row r="158" spans="2:9" s="72" customFormat="1" ht="15.05" customHeight="1">
      <c r="B158" s="325"/>
      <c r="C158" s="84" t="s">
        <v>36</v>
      </c>
      <c r="D158" s="73">
        <v>5</v>
      </c>
      <c r="E158" s="74" t="s">
        <v>2</v>
      </c>
      <c r="F158" s="75"/>
      <c r="G158" s="75"/>
      <c r="H158" s="75">
        <f>D158*F158</f>
        <v>0</v>
      </c>
      <c r="I158" s="75">
        <f>D158*G158</f>
        <v>0</v>
      </c>
    </row>
    <row r="159" spans="2:9" s="72" customFormat="1">
      <c r="B159" s="323" t="s">
        <v>732</v>
      </c>
      <c r="C159" s="225" t="s">
        <v>324</v>
      </c>
      <c r="D159" s="143"/>
      <c r="E159" s="128"/>
      <c r="F159" s="129"/>
      <c r="G159" s="129"/>
      <c r="H159" s="129"/>
      <c r="I159" s="130"/>
    </row>
    <row r="160" spans="2:9" s="72" customFormat="1" ht="40.549999999999997" customHeight="1">
      <c r="B160" s="324"/>
      <c r="C160" s="226" t="s">
        <v>330</v>
      </c>
      <c r="D160" s="142"/>
      <c r="E160" s="131"/>
      <c r="F160" s="132"/>
      <c r="G160" s="132"/>
      <c r="H160" s="132"/>
      <c r="I160" s="133"/>
    </row>
    <row r="161" spans="2:9" s="72" customFormat="1" ht="15.05" customHeight="1">
      <c r="B161" s="324"/>
      <c r="C161" s="226" t="s">
        <v>51</v>
      </c>
      <c r="D161" s="142"/>
      <c r="E161" s="131"/>
      <c r="F161" s="132"/>
      <c r="G161" s="132"/>
      <c r="H161" s="132"/>
      <c r="I161" s="133"/>
    </row>
    <row r="162" spans="2:9" s="72" customFormat="1" ht="15.05" customHeight="1">
      <c r="B162" s="324"/>
      <c r="C162" s="227" t="s">
        <v>37</v>
      </c>
      <c r="D162" s="142"/>
      <c r="E162" s="131"/>
      <c r="F162" s="132"/>
      <c r="G162" s="132"/>
      <c r="H162" s="132"/>
      <c r="I162" s="133"/>
    </row>
    <row r="163" spans="2:9" s="72" customFormat="1" ht="15.05" customHeight="1">
      <c r="B163" s="324"/>
      <c r="C163" s="228" t="s">
        <v>61</v>
      </c>
      <c r="D163" s="144"/>
      <c r="E163" s="134"/>
      <c r="F163" s="135"/>
      <c r="G163" s="135"/>
      <c r="H163" s="135"/>
      <c r="I163" s="136"/>
    </row>
    <row r="164" spans="2:9" s="72" customFormat="1" ht="15.05" customHeight="1">
      <c r="B164" s="325"/>
      <c r="C164" s="84" t="s">
        <v>36</v>
      </c>
      <c r="D164" s="73">
        <v>4</v>
      </c>
      <c r="E164" s="74" t="s">
        <v>2</v>
      </c>
      <c r="F164" s="75"/>
      <c r="G164" s="75"/>
      <c r="H164" s="75">
        <f>D164*F164</f>
        <v>0</v>
      </c>
      <c r="I164" s="75">
        <f>D164*G164</f>
        <v>0</v>
      </c>
    </row>
    <row r="165" spans="2:9" s="72" customFormat="1">
      <c r="B165" s="323" t="s">
        <v>733</v>
      </c>
      <c r="C165" s="225" t="s">
        <v>322</v>
      </c>
      <c r="D165" s="143"/>
      <c r="E165" s="128"/>
      <c r="F165" s="129"/>
      <c r="G165" s="129"/>
      <c r="H165" s="129"/>
      <c r="I165" s="130"/>
    </row>
    <row r="166" spans="2:9" s="72" customFormat="1" ht="53.25" customHeight="1">
      <c r="B166" s="324"/>
      <c r="C166" s="226" t="s">
        <v>331</v>
      </c>
      <c r="D166" s="142"/>
      <c r="E166" s="131"/>
      <c r="F166" s="132"/>
      <c r="G166" s="132"/>
      <c r="H166" s="132"/>
      <c r="I166" s="133"/>
    </row>
    <row r="167" spans="2:9" s="72" customFormat="1" ht="15.05" customHeight="1">
      <c r="B167" s="324"/>
      <c r="C167" s="226" t="s">
        <v>51</v>
      </c>
      <c r="D167" s="142"/>
      <c r="E167" s="131"/>
      <c r="F167" s="132"/>
      <c r="G167" s="132"/>
      <c r="H167" s="132"/>
      <c r="I167" s="133"/>
    </row>
    <row r="168" spans="2:9" s="72" customFormat="1" ht="15.05" customHeight="1">
      <c r="B168" s="324"/>
      <c r="C168" s="227" t="s">
        <v>37</v>
      </c>
      <c r="D168" s="142"/>
      <c r="E168" s="131"/>
      <c r="F168" s="132"/>
      <c r="G168" s="132"/>
      <c r="H168" s="132"/>
      <c r="I168" s="133"/>
    </row>
    <row r="169" spans="2:9" s="72" customFormat="1" ht="15.05" customHeight="1">
      <c r="B169" s="324"/>
      <c r="C169" s="228" t="s">
        <v>62</v>
      </c>
      <c r="D169" s="144"/>
      <c r="E169" s="134"/>
      <c r="F169" s="135"/>
      <c r="G169" s="135"/>
      <c r="H169" s="135"/>
      <c r="I169" s="136"/>
    </row>
    <row r="170" spans="2:9" s="72" customFormat="1" ht="15.05" customHeight="1">
      <c r="B170" s="325"/>
      <c r="C170" s="84" t="s">
        <v>36</v>
      </c>
      <c r="D170" s="73">
        <v>8</v>
      </c>
      <c r="E170" s="74" t="s">
        <v>2</v>
      </c>
      <c r="F170" s="75"/>
      <c r="G170" s="75"/>
      <c r="H170" s="75">
        <f>D170*F170</f>
        <v>0</v>
      </c>
      <c r="I170" s="75">
        <f>D170*G170</f>
        <v>0</v>
      </c>
    </row>
    <row r="171" spans="2:9" s="72" customFormat="1">
      <c r="B171" s="323" t="s">
        <v>734</v>
      </c>
      <c r="C171" s="225" t="s">
        <v>324</v>
      </c>
      <c r="D171" s="143"/>
      <c r="E171" s="128"/>
      <c r="F171" s="129"/>
      <c r="G171" s="129"/>
      <c r="H171" s="129"/>
      <c r="I171" s="130"/>
    </row>
    <row r="172" spans="2:9" s="72" customFormat="1" ht="39.450000000000003">
      <c r="B172" s="324"/>
      <c r="C172" s="226" t="s">
        <v>346</v>
      </c>
      <c r="D172" s="142"/>
      <c r="E172" s="131"/>
      <c r="F172" s="132"/>
      <c r="G172" s="132"/>
      <c r="H172" s="132"/>
      <c r="I172" s="133"/>
    </row>
    <row r="173" spans="2:9" s="72" customFormat="1" ht="15.05" customHeight="1">
      <c r="B173" s="324"/>
      <c r="C173" s="226" t="s">
        <v>51</v>
      </c>
      <c r="D173" s="142"/>
      <c r="E173" s="131"/>
      <c r="F173" s="132"/>
      <c r="G173" s="132"/>
      <c r="H173" s="132"/>
      <c r="I173" s="133"/>
    </row>
    <row r="174" spans="2:9" s="72" customFormat="1" ht="15.05" customHeight="1">
      <c r="B174" s="324"/>
      <c r="C174" s="227" t="s">
        <v>37</v>
      </c>
      <c r="D174" s="142"/>
      <c r="E174" s="131"/>
      <c r="F174" s="132"/>
      <c r="G174" s="132"/>
      <c r="H174" s="132"/>
      <c r="I174" s="133"/>
    </row>
    <row r="175" spans="2:9" s="72" customFormat="1" ht="15.05" customHeight="1">
      <c r="B175" s="324"/>
      <c r="C175" s="228" t="s">
        <v>63</v>
      </c>
      <c r="D175" s="144"/>
      <c r="E175" s="134"/>
      <c r="F175" s="135"/>
      <c r="G175" s="135"/>
      <c r="H175" s="135"/>
      <c r="I175" s="136"/>
    </row>
    <row r="176" spans="2:9" s="72" customFormat="1" ht="15.05" customHeight="1">
      <c r="B176" s="325"/>
      <c r="C176" s="84" t="s">
        <v>36</v>
      </c>
      <c r="D176" s="73">
        <v>13</v>
      </c>
      <c r="E176" s="74" t="s">
        <v>2</v>
      </c>
      <c r="F176" s="75"/>
      <c r="G176" s="75"/>
      <c r="H176" s="75">
        <f>D176*F176</f>
        <v>0</v>
      </c>
      <c r="I176" s="75">
        <f>D176*G176</f>
        <v>0</v>
      </c>
    </row>
    <row r="177" spans="2:9" s="72" customFormat="1">
      <c r="B177" s="323" t="s">
        <v>735</v>
      </c>
      <c r="C177" s="225" t="s">
        <v>325</v>
      </c>
      <c r="D177" s="143"/>
      <c r="E177" s="128"/>
      <c r="F177" s="129"/>
      <c r="G177" s="129"/>
      <c r="H177" s="129"/>
      <c r="I177" s="130"/>
    </row>
    <row r="178" spans="2:9" s="72" customFormat="1" ht="39.450000000000003">
      <c r="B178" s="324"/>
      <c r="C178" s="226" t="s">
        <v>332</v>
      </c>
      <c r="D178" s="142"/>
      <c r="E178" s="131"/>
      <c r="F178" s="132"/>
      <c r="G178" s="132"/>
      <c r="H178" s="132"/>
      <c r="I178" s="133"/>
    </row>
    <row r="179" spans="2:9" s="72" customFormat="1" ht="15.05" customHeight="1">
      <c r="B179" s="324"/>
      <c r="C179" s="226" t="s">
        <v>51</v>
      </c>
      <c r="D179" s="142"/>
      <c r="E179" s="131"/>
      <c r="F179" s="132"/>
      <c r="G179" s="132"/>
      <c r="H179" s="132"/>
      <c r="I179" s="133"/>
    </row>
    <row r="180" spans="2:9" s="72" customFormat="1" ht="15.05" customHeight="1">
      <c r="B180" s="324"/>
      <c r="C180" s="227" t="s">
        <v>37</v>
      </c>
      <c r="D180" s="142"/>
      <c r="E180" s="131"/>
      <c r="F180" s="132"/>
      <c r="G180" s="132"/>
      <c r="H180" s="132"/>
      <c r="I180" s="133"/>
    </row>
    <row r="181" spans="2:9" s="72" customFormat="1" ht="15.05" customHeight="1">
      <c r="B181" s="324"/>
      <c r="C181" s="228" t="s">
        <v>64</v>
      </c>
      <c r="D181" s="144"/>
      <c r="E181" s="134"/>
      <c r="F181" s="135"/>
      <c r="G181" s="135"/>
      <c r="H181" s="135"/>
      <c r="I181" s="136"/>
    </row>
    <row r="182" spans="2:9" s="72" customFormat="1" ht="15.05" customHeight="1">
      <c r="B182" s="325"/>
      <c r="C182" s="84" t="s">
        <v>36</v>
      </c>
      <c r="D182" s="73">
        <v>1</v>
      </c>
      <c r="E182" s="74" t="s">
        <v>2</v>
      </c>
      <c r="F182" s="75"/>
      <c r="G182" s="75"/>
      <c r="H182" s="75">
        <f>D182*F182</f>
        <v>0</v>
      </c>
      <c r="I182" s="75">
        <f>D182*G182</f>
        <v>0</v>
      </c>
    </row>
    <row r="183" spans="2:9" s="72" customFormat="1">
      <c r="B183" s="323" t="s">
        <v>736</v>
      </c>
      <c r="C183" s="225" t="s">
        <v>326</v>
      </c>
      <c r="D183" s="143"/>
      <c r="E183" s="128"/>
      <c r="F183" s="129"/>
      <c r="G183" s="129"/>
      <c r="H183" s="129"/>
      <c r="I183" s="130"/>
    </row>
    <row r="184" spans="2:9" s="72" customFormat="1" ht="26.3">
      <c r="B184" s="324"/>
      <c r="C184" s="226" t="s">
        <v>333</v>
      </c>
      <c r="D184" s="142"/>
      <c r="E184" s="131"/>
      <c r="F184" s="132"/>
      <c r="G184" s="132"/>
      <c r="H184" s="132"/>
      <c r="I184" s="133"/>
    </row>
    <row r="185" spans="2:9" s="72" customFormat="1" ht="15.05" customHeight="1">
      <c r="B185" s="324"/>
      <c r="C185" s="226" t="s">
        <v>51</v>
      </c>
      <c r="D185" s="142"/>
      <c r="E185" s="131"/>
      <c r="F185" s="132"/>
      <c r="G185" s="132"/>
      <c r="H185" s="132"/>
      <c r="I185" s="133"/>
    </row>
    <row r="186" spans="2:9" s="72" customFormat="1" ht="15.05" customHeight="1">
      <c r="B186" s="324"/>
      <c r="C186" s="227" t="s">
        <v>37</v>
      </c>
      <c r="D186" s="142"/>
      <c r="E186" s="131"/>
      <c r="F186" s="132"/>
      <c r="G186" s="132"/>
      <c r="H186" s="132"/>
      <c r="I186" s="133"/>
    </row>
    <row r="187" spans="2:9" s="72" customFormat="1" ht="15.05" customHeight="1">
      <c r="B187" s="324"/>
      <c r="C187" s="228" t="s">
        <v>134</v>
      </c>
      <c r="D187" s="144"/>
      <c r="E187" s="134"/>
      <c r="F187" s="135"/>
      <c r="G187" s="135"/>
      <c r="H187" s="135"/>
      <c r="I187" s="136"/>
    </row>
    <row r="188" spans="2:9" s="72" customFormat="1" ht="15.05" customHeight="1">
      <c r="B188" s="325"/>
      <c r="C188" s="84" t="s">
        <v>36</v>
      </c>
      <c r="D188" s="73">
        <v>1</v>
      </c>
      <c r="E188" s="74" t="s">
        <v>2</v>
      </c>
      <c r="F188" s="75"/>
      <c r="G188" s="75"/>
      <c r="H188" s="75">
        <f>D188*F188</f>
        <v>0</v>
      </c>
      <c r="I188" s="75">
        <f>D188*G188</f>
        <v>0</v>
      </c>
    </row>
    <row r="189" spans="2:9" s="72" customFormat="1">
      <c r="B189" s="323" t="s">
        <v>753</v>
      </c>
      <c r="C189" s="225" t="s">
        <v>327</v>
      </c>
      <c r="D189" s="143"/>
      <c r="E189" s="128"/>
      <c r="F189" s="129"/>
      <c r="G189" s="129"/>
      <c r="H189" s="129"/>
      <c r="I189" s="130"/>
    </row>
    <row r="190" spans="2:9" s="72" customFormat="1" ht="39.450000000000003">
      <c r="B190" s="324"/>
      <c r="C190" s="226" t="s">
        <v>159</v>
      </c>
      <c r="D190" s="142"/>
      <c r="E190" s="131"/>
      <c r="F190" s="132"/>
      <c r="G190" s="132"/>
      <c r="H190" s="132"/>
      <c r="I190" s="133"/>
    </row>
    <row r="191" spans="2:9" s="72" customFormat="1" ht="15.05" customHeight="1">
      <c r="B191" s="324"/>
      <c r="C191" s="226" t="s">
        <v>51</v>
      </c>
      <c r="D191" s="142"/>
      <c r="E191" s="131"/>
      <c r="F191" s="132"/>
      <c r="G191" s="132"/>
      <c r="H191" s="132"/>
      <c r="I191" s="133"/>
    </row>
    <row r="192" spans="2:9" s="72" customFormat="1" ht="15.05" customHeight="1">
      <c r="B192" s="324"/>
      <c r="C192" s="227" t="s">
        <v>37</v>
      </c>
      <c r="D192" s="142"/>
      <c r="E192" s="131"/>
      <c r="F192" s="132"/>
      <c r="G192" s="132"/>
      <c r="H192" s="132"/>
      <c r="I192" s="133"/>
    </row>
    <row r="193" spans="2:9" s="72" customFormat="1" ht="15.05" customHeight="1">
      <c r="B193" s="324"/>
      <c r="C193" s="228" t="s">
        <v>136</v>
      </c>
      <c r="D193" s="144"/>
      <c r="E193" s="134"/>
      <c r="F193" s="135"/>
      <c r="G193" s="135"/>
      <c r="H193" s="135"/>
      <c r="I193" s="136"/>
    </row>
    <row r="194" spans="2:9" s="72" customFormat="1" ht="15.05" customHeight="1">
      <c r="B194" s="325"/>
      <c r="C194" s="84" t="s">
        <v>36</v>
      </c>
      <c r="D194" s="73">
        <v>5</v>
      </c>
      <c r="E194" s="74" t="s">
        <v>2</v>
      </c>
      <c r="F194" s="75"/>
      <c r="G194" s="75"/>
      <c r="H194" s="75">
        <f>D194*F194</f>
        <v>0</v>
      </c>
      <c r="I194" s="75">
        <f>D194*G194</f>
        <v>0</v>
      </c>
    </row>
    <row r="195" spans="2:9" s="72" customFormat="1">
      <c r="B195" s="323" t="s">
        <v>754</v>
      </c>
      <c r="C195" s="225" t="s">
        <v>327</v>
      </c>
      <c r="D195" s="143"/>
      <c r="E195" s="128"/>
      <c r="F195" s="129"/>
      <c r="G195" s="129"/>
      <c r="H195" s="129"/>
      <c r="I195" s="130"/>
    </row>
    <row r="196" spans="2:9" s="72" customFormat="1" ht="39.450000000000003">
      <c r="B196" s="324"/>
      <c r="C196" s="226" t="s">
        <v>334</v>
      </c>
      <c r="D196" s="142"/>
      <c r="E196" s="131"/>
      <c r="F196" s="132"/>
      <c r="G196" s="132"/>
      <c r="H196" s="132"/>
      <c r="I196" s="133"/>
    </row>
    <row r="197" spans="2:9" s="72" customFormat="1" ht="15.05" customHeight="1">
      <c r="B197" s="324"/>
      <c r="C197" s="226" t="s">
        <v>51</v>
      </c>
      <c r="D197" s="142"/>
      <c r="E197" s="131"/>
      <c r="F197" s="132"/>
      <c r="G197" s="132"/>
      <c r="H197" s="132"/>
      <c r="I197" s="133"/>
    </row>
    <row r="198" spans="2:9" s="72" customFormat="1" ht="15.05" customHeight="1">
      <c r="B198" s="324"/>
      <c r="C198" s="227" t="s">
        <v>37</v>
      </c>
      <c r="D198" s="142"/>
      <c r="E198" s="131"/>
      <c r="F198" s="132"/>
      <c r="G198" s="132"/>
      <c r="H198" s="132"/>
      <c r="I198" s="133"/>
    </row>
    <row r="199" spans="2:9" s="72" customFormat="1" ht="15.05" customHeight="1">
      <c r="B199" s="324"/>
      <c r="C199" s="228" t="s">
        <v>137</v>
      </c>
      <c r="D199" s="144"/>
      <c r="E199" s="134"/>
      <c r="F199" s="135"/>
      <c r="G199" s="135"/>
      <c r="H199" s="135"/>
      <c r="I199" s="136"/>
    </row>
    <row r="200" spans="2:9" s="72" customFormat="1" ht="15.05" customHeight="1">
      <c r="B200" s="325"/>
      <c r="C200" s="84" t="s">
        <v>36</v>
      </c>
      <c r="D200" s="73">
        <v>3</v>
      </c>
      <c r="E200" s="74" t="s">
        <v>2</v>
      </c>
      <c r="F200" s="75"/>
      <c r="G200" s="75"/>
      <c r="H200" s="75">
        <f>D200*F200</f>
        <v>0</v>
      </c>
      <c r="I200" s="75">
        <f>D200*G200</f>
        <v>0</v>
      </c>
    </row>
    <row r="201" spans="2:9" s="72" customFormat="1">
      <c r="B201" s="323" t="s">
        <v>755</v>
      </c>
      <c r="C201" s="225" t="s">
        <v>328</v>
      </c>
      <c r="D201" s="143"/>
      <c r="E201" s="128"/>
      <c r="F201" s="129"/>
      <c r="G201" s="129"/>
      <c r="H201" s="129"/>
      <c r="I201" s="130"/>
    </row>
    <row r="202" spans="2:9" s="72" customFormat="1" ht="41.35" customHeight="1">
      <c r="B202" s="324"/>
      <c r="C202" s="226" t="s">
        <v>335</v>
      </c>
      <c r="D202" s="142"/>
      <c r="E202" s="131"/>
      <c r="F202" s="132"/>
      <c r="G202" s="132"/>
      <c r="H202" s="132"/>
      <c r="I202" s="133"/>
    </row>
    <row r="203" spans="2:9" s="72" customFormat="1" ht="15.05" customHeight="1">
      <c r="B203" s="324"/>
      <c r="C203" s="226" t="s">
        <v>51</v>
      </c>
      <c r="D203" s="142"/>
      <c r="E203" s="131"/>
      <c r="F203" s="132"/>
      <c r="G203" s="132"/>
      <c r="H203" s="132"/>
      <c r="I203" s="133"/>
    </row>
    <row r="204" spans="2:9" s="72" customFormat="1" ht="15.05" customHeight="1">
      <c r="B204" s="324"/>
      <c r="C204" s="227" t="s">
        <v>37</v>
      </c>
      <c r="D204" s="142"/>
      <c r="E204" s="131"/>
      <c r="F204" s="132"/>
      <c r="G204" s="132"/>
      <c r="H204" s="132"/>
      <c r="I204" s="133"/>
    </row>
    <row r="205" spans="2:9" s="72" customFormat="1" ht="15.05" customHeight="1">
      <c r="B205" s="324"/>
      <c r="C205" s="228" t="s">
        <v>138</v>
      </c>
      <c r="D205" s="144"/>
      <c r="E205" s="134"/>
      <c r="F205" s="135"/>
      <c r="G205" s="135"/>
      <c r="H205" s="135"/>
      <c r="I205" s="136"/>
    </row>
    <row r="206" spans="2:9" s="72" customFormat="1" ht="15.05" customHeight="1">
      <c r="B206" s="325"/>
      <c r="C206" s="84" t="s">
        <v>36</v>
      </c>
      <c r="D206" s="73">
        <v>1</v>
      </c>
      <c r="E206" s="74" t="s">
        <v>2</v>
      </c>
      <c r="F206" s="75"/>
      <c r="G206" s="75"/>
      <c r="H206" s="75">
        <f>D206*F206</f>
        <v>0</v>
      </c>
      <c r="I206" s="75">
        <f>D206*G206</f>
        <v>0</v>
      </c>
    </row>
    <row r="207" spans="2:9" s="72" customFormat="1">
      <c r="B207" s="323" t="s">
        <v>756</v>
      </c>
      <c r="C207" s="225" t="s">
        <v>329</v>
      </c>
      <c r="D207" s="143"/>
      <c r="E207" s="128"/>
      <c r="F207" s="129"/>
      <c r="G207" s="129"/>
      <c r="H207" s="129"/>
      <c r="I207" s="130"/>
    </row>
    <row r="208" spans="2:9" s="72" customFormat="1" ht="53.25" customHeight="1">
      <c r="B208" s="324"/>
      <c r="C208" s="226" t="s">
        <v>348</v>
      </c>
      <c r="D208" s="142"/>
      <c r="E208" s="131"/>
      <c r="F208" s="132"/>
      <c r="G208" s="132"/>
      <c r="H208" s="132"/>
      <c r="I208" s="133"/>
    </row>
    <row r="209" spans="2:9" s="72" customFormat="1" ht="15.05" customHeight="1">
      <c r="B209" s="324"/>
      <c r="C209" s="226" t="s">
        <v>51</v>
      </c>
      <c r="D209" s="142"/>
      <c r="E209" s="131"/>
      <c r="F209" s="132"/>
      <c r="G209" s="132"/>
      <c r="H209" s="132"/>
      <c r="I209" s="133"/>
    </row>
    <row r="210" spans="2:9" s="72" customFormat="1" ht="15.05" customHeight="1">
      <c r="B210" s="324"/>
      <c r="C210" s="227" t="s">
        <v>37</v>
      </c>
      <c r="D210" s="142"/>
      <c r="E210" s="131"/>
      <c r="F210" s="132"/>
      <c r="G210" s="132"/>
      <c r="H210" s="132"/>
      <c r="I210" s="133"/>
    </row>
    <row r="211" spans="2:9" s="72" customFormat="1" ht="15.05" customHeight="1">
      <c r="B211" s="324"/>
      <c r="C211" s="228" t="s">
        <v>139</v>
      </c>
      <c r="D211" s="144"/>
      <c r="E211" s="134"/>
      <c r="F211" s="135"/>
      <c r="G211" s="135"/>
      <c r="H211" s="135"/>
      <c r="I211" s="136"/>
    </row>
    <row r="212" spans="2:9" s="72" customFormat="1" ht="15.05" customHeight="1">
      <c r="B212" s="325"/>
      <c r="C212" s="84" t="s">
        <v>36</v>
      </c>
      <c r="D212" s="73">
        <v>1</v>
      </c>
      <c r="E212" s="74" t="s">
        <v>2</v>
      </c>
      <c r="F212" s="75"/>
      <c r="G212" s="75"/>
      <c r="H212" s="75">
        <f>D212*F212</f>
        <v>0</v>
      </c>
      <c r="I212" s="75">
        <f>D212*G212</f>
        <v>0</v>
      </c>
    </row>
    <row r="213" spans="2:9" s="72" customFormat="1">
      <c r="B213" s="323" t="s">
        <v>757</v>
      </c>
      <c r="C213" s="225" t="s">
        <v>336</v>
      </c>
      <c r="D213" s="143"/>
      <c r="E213" s="128"/>
      <c r="F213" s="129"/>
      <c r="G213" s="129"/>
      <c r="H213" s="129"/>
      <c r="I213" s="130"/>
    </row>
    <row r="214" spans="2:9" s="72" customFormat="1" ht="54" customHeight="1">
      <c r="B214" s="324"/>
      <c r="C214" s="226" t="s">
        <v>349</v>
      </c>
      <c r="D214" s="142"/>
      <c r="E214" s="131"/>
      <c r="F214" s="132"/>
      <c r="G214" s="132"/>
      <c r="H214" s="132"/>
      <c r="I214" s="133"/>
    </row>
    <row r="215" spans="2:9" s="72" customFormat="1" ht="15.05" customHeight="1">
      <c r="B215" s="324"/>
      <c r="C215" s="226" t="s">
        <v>51</v>
      </c>
      <c r="D215" s="142"/>
      <c r="E215" s="131"/>
      <c r="F215" s="132"/>
      <c r="G215" s="132"/>
      <c r="H215" s="132"/>
      <c r="I215" s="133"/>
    </row>
    <row r="216" spans="2:9" s="72" customFormat="1" ht="15.05" customHeight="1">
      <c r="B216" s="324"/>
      <c r="C216" s="227" t="s">
        <v>37</v>
      </c>
      <c r="D216" s="142"/>
      <c r="E216" s="131"/>
      <c r="F216" s="132"/>
      <c r="G216" s="132"/>
      <c r="H216" s="132"/>
      <c r="I216" s="133"/>
    </row>
    <row r="217" spans="2:9" s="72" customFormat="1" ht="15.05" customHeight="1">
      <c r="B217" s="324"/>
      <c r="C217" s="228" t="s">
        <v>140</v>
      </c>
      <c r="D217" s="144"/>
      <c r="E217" s="134"/>
      <c r="F217" s="135"/>
      <c r="G217" s="135"/>
      <c r="H217" s="135"/>
      <c r="I217" s="136"/>
    </row>
    <row r="218" spans="2:9" s="72" customFormat="1" ht="15.05" customHeight="1">
      <c r="B218" s="325"/>
      <c r="C218" s="84" t="s">
        <v>36</v>
      </c>
      <c r="D218" s="73">
        <v>1</v>
      </c>
      <c r="E218" s="74" t="s">
        <v>2</v>
      </c>
      <c r="F218" s="75"/>
      <c r="G218" s="75"/>
      <c r="H218" s="75">
        <f>D218*F218</f>
        <v>0</v>
      </c>
      <c r="I218" s="75">
        <f>D218*G218</f>
        <v>0</v>
      </c>
    </row>
    <row r="219" spans="2:9" s="72" customFormat="1">
      <c r="B219" s="323" t="s">
        <v>758</v>
      </c>
      <c r="C219" s="225" t="s">
        <v>337</v>
      </c>
      <c r="D219" s="143"/>
      <c r="E219" s="128"/>
      <c r="F219" s="129"/>
      <c r="G219" s="129"/>
      <c r="H219" s="129"/>
      <c r="I219" s="130"/>
    </row>
    <row r="220" spans="2:9" s="72" customFormat="1" ht="39" customHeight="1">
      <c r="B220" s="324"/>
      <c r="C220" s="226" t="s">
        <v>160</v>
      </c>
      <c r="D220" s="142"/>
      <c r="E220" s="131"/>
      <c r="F220" s="132"/>
      <c r="G220" s="132"/>
      <c r="H220" s="132"/>
      <c r="I220" s="133"/>
    </row>
    <row r="221" spans="2:9" s="72" customFormat="1" ht="15.05" customHeight="1">
      <c r="B221" s="324"/>
      <c r="C221" s="226" t="s">
        <v>51</v>
      </c>
      <c r="D221" s="142"/>
      <c r="E221" s="131"/>
      <c r="F221" s="132"/>
      <c r="G221" s="132"/>
      <c r="H221" s="132"/>
      <c r="I221" s="133"/>
    </row>
    <row r="222" spans="2:9" s="72" customFormat="1" ht="15.05" customHeight="1">
      <c r="B222" s="324"/>
      <c r="C222" s="227" t="s">
        <v>37</v>
      </c>
      <c r="D222" s="142"/>
      <c r="E222" s="131"/>
      <c r="F222" s="132"/>
      <c r="G222" s="132"/>
      <c r="H222" s="132"/>
      <c r="I222" s="133"/>
    </row>
    <row r="223" spans="2:9" s="72" customFormat="1" ht="15.05" customHeight="1">
      <c r="B223" s="324"/>
      <c r="C223" s="228" t="s">
        <v>141</v>
      </c>
      <c r="D223" s="144"/>
      <c r="E223" s="134"/>
      <c r="F223" s="135"/>
      <c r="G223" s="135"/>
      <c r="H223" s="135"/>
      <c r="I223" s="136"/>
    </row>
    <row r="224" spans="2:9" s="72" customFormat="1" ht="15.05" customHeight="1">
      <c r="B224" s="325"/>
      <c r="C224" s="84" t="s">
        <v>36</v>
      </c>
      <c r="D224" s="73">
        <v>1</v>
      </c>
      <c r="E224" s="74" t="s">
        <v>2</v>
      </c>
      <c r="F224" s="75"/>
      <c r="G224" s="75"/>
      <c r="H224" s="75">
        <f>D224*F224</f>
        <v>0</v>
      </c>
      <c r="I224" s="75">
        <f>D224*G224</f>
        <v>0</v>
      </c>
    </row>
    <row r="225" spans="2:9" s="72" customFormat="1" ht="14.25" customHeight="1">
      <c r="B225" s="323" t="s">
        <v>759</v>
      </c>
      <c r="C225" s="225" t="s">
        <v>338</v>
      </c>
      <c r="D225" s="143"/>
      <c r="E225" s="128"/>
      <c r="F225" s="129"/>
      <c r="G225" s="129"/>
      <c r="H225" s="129"/>
      <c r="I225" s="130"/>
    </row>
    <row r="226" spans="2:9" s="72" customFormat="1" ht="53.25" customHeight="1">
      <c r="B226" s="324"/>
      <c r="C226" s="226" t="s">
        <v>350</v>
      </c>
      <c r="D226" s="142"/>
      <c r="E226" s="131"/>
      <c r="F226" s="132"/>
      <c r="G226" s="132"/>
      <c r="H226" s="132"/>
      <c r="I226" s="133"/>
    </row>
    <row r="227" spans="2:9" s="72" customFormat="1" ht="15.05" customHeight="1">
      <c r="B227" s="324"/>
      <c r="C227" s="226" t="s">
        <v>51</v>
      </c>
      <c r="D227" s="142"/>
      <c r="E227" s="131"/>
      <c r="F227" s="132"/>
      <c r="G227" s="132"/>
      <c r="H227" s="132"/>
      <c r="I227" s="133"/>
    </row>
    <row r="228" spans="2:9" s="72" customFormat="1" ht="14.25" customHeight="1">
      <c r="B228" s="324"/>
      <c r="C228" s="227" t="s">
        <v>37</v>
      </c>
      <c r="D228" s="142"/>
      <c r="E228" s="131"/>
      <c r="F228" s="132"/>
      <c r="G228" s="132"/>
      <c r="H228" s="132"/>
      <c r="I228" s="133"/>
    </row>
    <row r="229" spans="2:9" s="72" customFormat="1" ht="15.05" customHeight="1">
      <c r="B229" s="324"/>
      <c r="C229" s="228" t="s">
        <v>142</v>
      </c>
      <c r="D229" s="144"/>
      <c r="E229" s="134"/>
      <c r="F229" s="135"/>
      <c r="G229" s="135"/>
      <c r="H229" s="135"/>
      <c r="I229" s="136"/>
    </row>
    <row r="230" spans="2:9" s="72" customFormat="1" ht="15.05" customHeight="1">
      <c r="B230" s="325"/>
      <c r="C230" s="84" t="s">
        <v>36</v>
      </c>
      <c r="D230" s="73">
        <v>4</v>
      </c>
      <c r="E230" s="74" t="s">
        <v>2</v>
      </c>
      <c r="F230" s="75"/>
      <c r="G230" s="75"/>
      <c r="H230" s="75">
        <f>D230*F230</f>
        <v>0</v>
      </c>
      <c r="I230" s="75">
        <f>D230*G230</f>
        <v>0</v>
      </c>
    </row>
    <row r="231" spans="2:9" s="72" customFormat="1" ht="16.45" customHeight="1">
      <c r="B231" s="323" t="s">
        <v>760</v>
      </c>
      <c r="C231" s="225" t="s">
        <v>339</v>
      </c>
      <c r="D231" s="143"/>
      <c r="E231" s="128"/>
      <c r="F231" s="129"/>
      <c r="G231" s="129"/>
      <c r="H231" s="129"/>
      <c r="I231" s="130"/>
    </row>
    <row r="232" spans="2:9" s="72" customFormat="1" ht="54.8" customHeight="1">
      <c r="B232" s="324"/>
      <c r="C232" s="226" t="s">
        <v>351</v>
      </c>
      <c r="D232" s="142"/>
      <c r="E232" s="131"/>
      <c r="F232" s="132"/>
      <c r="G232" s="132"/>
      <c r="H232" s="132"/>
      <c r="I232" s="133"/>
    </row>
    <row r="233" spans="2:9" s="72" customFormat="1" ht="15.05" customHeight="1">
      <c r="B233" s="324"/>
      <c r="C233" s="226" t="s">
        <v>51</v>
      </c>
      <c r="D233" s="142"/>
      <c r="E233" s="131"/>
      <c r="F233" s="132"/>
      <c r="G233" s="132"/>
      <c r="H233" s="132"/>
      <c r="I233" s="133"/>
    </row>
    <row r="234" spans="2:9" s="72" customFormat="1" ht="15.05" customHeight="1">
      <c r="B234" s="324"/>
      <c r="C234" s="227" t="s">
        <v>37</v>
      </c>
      <c r="D234" s="142"/>
      <c r="E234" s="131"/>
      <c r="F234" s="132"/>
      <c r="G234" s="132"/>
      <c r="H234" s="132"/>
      <c r="I234" s="133"/>
    </row>
    <row r="235" spans="2:9" s="72" customFormat="1" ht="15.05" customHeight="1">
      <c r="B235" s="324"/>
      <c r="C235" s="228" t="s">
        <v>143</v>
      </c>
      <c r="D235" s="144"/>
      <c r="E235" s="134"/>
      <c r="F235" s="135"/>
      <c r="G235" s="135"/>
      <c r="H235" s="135"/>
      <c r="I235" s="136"/>
    </row>
    <row r="236" spans="2:9" s="72" customFormat="1" ht="15.05" customHeight="1">
      <c r="B236" s="325"/>
      <c r="C236" s="84" t="s">
        <v>36</v>
      </c>
      <c r="D236" s="73">
        <v>1</v>
      </c>
      <c r="E236" s="74" t="s">
        <v>2</v>
      </c>
      <c r="F236" s="75"/>
      <c r="G236" s="75"/>
      <c r="H236" s="75">
        <f>D236*F236</f>
        <v>0</v>
      </c>
      <c r="I236" s="75">
        <f>D236*G236</f>
        <v>0</v>
      </c>
    </row>
    <row r="237" spans="2:9" s="72" customFormat="1">
      <c r="B237" s="323" t="s">
        <v>761</v>
      </c>
      <c r="C237" s="225" t="s">
        <v>339</v>
      </c>
      <c r="D237" s="143"/>
      <c r="E237" s="128"/>
      <c r="F237" s="129"/>
      <c r="G237" s="129"/>
      <c r="H237" s="129"/>
      <c r="I237" s="130"/>
    </row>
    <row r="238" spans="2:9" s="72" customFormat="1" ht="52.45" customHeight="1">
      <c r="B238" s="324"/>
      <c r="C238" s="226" t="s">
        <v>352</v>
      </c>
      <c r="D238" s="142"/>
      <c r="E238" s="131"/>
      <c r="F238" s="132"/>
      <c r="G238" s="132"/>
      <c r="H238" s="132"/>
      <c r="I238" s="133"/>
    </row>
    <row r="239" spans="2:9" s="72" customFormat="1" ht="15.05" customHeight="1">
      <c r="B239" s="324"/>
      <c r="C239" s="226" t="s">
        <v>51</v>
      </c>
      <c r="D239" s="142"/>
      <c r="E239" s="131"/>
      <c r="F239" s="132"/>
      <c r="G239" s="132"/>
      <c r="H239" s="132"/>
      <c r="I239" s="133"/>
    </row>
    <row r="240" spans="2:9" s="72" customFormat="1" ht="15.05" customHeight="1">
      <c r="B240" s="324"/>
      <c r="C240" s="227" t="s">
        <v>37</v>
      </c>
      <c r="D240" s="142"/>
      <c r="E240" s="131"/>
      <c r="F240" s="132"/>
      <c r="G240" s="132"/>
      <c r="H240" s="132"/>
      <c r="I240" s="133"/>
    </row>
    <row r="241" spans="2:9" s="72" customFormat="1" ht="15.05" customHeight="1">
      <c r="B241" s="324"/>
      <c r="C241" s="228" t="s">
        <v>144</v>
      </c>
      <c r="D241" s="144"/>
      <c r="E241" s="134"/>
      <c r="F241" s="135"/>
      <c r="G241" s="135"/>
      <c r="H241" s="135"/>
      <c r="I241" s="136"/>
    </row>
    <row r="242" spans="2:9" s="72" customFormat="1" ht="15.05" customHeight="1">
      <c r="B242" s="325"/>
      <c r="C242" s="84" t="s">
        <v>36</v>
      </c>
      <c r="D242" s="73">
        <v>2</v>
      </c>
      <c r="E242" s="74" t="s">
        <v>2</v>
      </c>
      <c r="F242" s="75"/>
      <c r="G242" s="75"/>
      <c r="H242" s="75">
        <f>D242*F242</f>
        <v>0</v>
      </c>
      <c r="I242" s="75">
        <f>D242*G242</f>
        <v>0</v>
      </c>
    </row>
    <row r="243" spans="2:9" s="72" customFormat="1">
      <c r="B243" s="323" t="s">
        <v>762</v>
      </c>
      <c r="C243" s="225" t="s">
        <v>353</v>
      </c>
      <c r="D243" s="143"/>
      <c r="E243" s="128"/>
      <c r="F243" s="129"/>
      <c r="G243" s="129"/>
      <c r="H243" s="129"/>
      <c r="I243" s="130"/>
    </row>
    <row r="244" spans="2:9" s="72" customFormat="1" ht="39.799999999999997" customHeight="1">
      <c r="B244" s="324"/>
      <c r="C244" s="226" t="s">
        <v>161</v>
      </c>
      <c r="D244" s="142"/>
      <c r="E244" s="131"/>
      <c r="F244" s="132"/>
      <c r="G244" s="132"/>
      <c r="H244" s="132"/>
      <c r="I244" s="133"/>
    </row>
    <row r="245" spans="2:9" s="72" customFormat="1" ht="15.05" customHeight="1">
      <c r="B245" s="324"/>
      <c r="C245" s="226" t="s">
        <v>145</v>
      </c>
      <c r="D245" s="142"/>
      <c r="E245" s="131"/>
      <c r="F245" s="132"/>
      <c r="G245" s="132"/>
      <c r="H245" s="132"/>
      <c r="I245" s="133"/>
    </row>
    <row r="246" spans="2:9" s="72" customFormat="1" ht="15.05" customHeight="1">
      <c r="B246" s="324"/>
      <c r="C246" s="227" t="s">
        <v>146</v>
      </c>
      <c r="D246" s="142"/>
      <c r="E246" s="131"/>
      <c r="F246" s="132"/>
      <c r="G246" s="132"/>
      <c r="H246" s="132"/>
      <c r="I246" s="133"/>
    </row>
    <row r="247" spans="2:9" s="72" customFormat="1" ht="15.05" customHeight="1">
      <c r="B247" s="324"/>
      <c r="C247" s="228" t="s">
        <v>147</v>
      </c>
      <c r="D247" s="144"/>
      <c r="E247" s="134"/>
      <c r="F247" s="135"/>
      <c r="G247" s="135"/>
      <c r="H247" s="135"/>
      <c r="I247" s="136"/>
    </row>
    <row r="248" spans="2:9" s="72" customFormat="1" ht="15.05" customHeight="1">
      <c r="B248" s="325"/>
      <c r="C248" s="84" t="s">
        <v>36</v>
      </c>
      <c r="D248" s="73">
        <v>2</v>
      </c>
      <c r="E248" s="74" t="s">
        <v>2</v>
      </c>
      <c r="F248" s="75"/>
      <c r="G248" s="75"/>
      <c r="H248" s="75">
        <f>D248*F248</f>
        <v>0</v>
      </c>
      <c r="I248" s="75">
        <f>D248*G248</f>
        <v>0</v>
      </c>
    </row>
    <row r="249" spans="2:9" s="72" customFormat="1">
      <c r="B249" s="323" t="s">
        <v>763</v>
      </c>
      <c r="C249" s="225" t="s">
        <v>354</v>
      </c>
      <c r="D249" s="143"/>
      <c r="E249" s="128"/>
      <c r="F249" s="129"/>
      <c r="G249" s="129"/>
      <c r="H249" s="129"/>
      <c r="I249" s="130"/>
    </row>
    <row r="250" spans="2:9" s="72" customFormat="1" ht="39.450000000000003">
      <c r="B250" s="324"/>
      <c r="C250" s="226" t="s">
        <v>162</v>
      </c>
      <c r="D250" s="142"/>
      <c r="E250" s="131"/>
      <c r="F250" s="132"/>
      <c r="G250" s="132"/>
      <c r="H250" s="132"/>
      <c r="I250" s="133"/>
    </row>
    <row r="251" spans="2:9" s="72" customFormat="1" ht="15.05" customHeight="1">
      <c r="B251" s="324"/>
      <c r="C251" s="226" t="s">
        <v>145</v>
      </c>
      <c r="D251" s="142"/>
      <c r="E251" s="131"/>
      <c r="F251" s="132"/>
      <c r="G251" s="132"/>
      <c r="H251" s="132"/>
      <c r="I251" s="133"/>
    </row>
    <row r="252" spans="2:9" s="72" customFormat="1" ht="15.05" customHeight="1">
      <c r="B252" s="324"/>
      <c r="C252" s="227" t="s">
        <v>148</v>
      </c>
      <c r="D252" s="142"/>
      <c r="E252" s="131"/>
      <c r="F252" s="132"/>
      <c r="G252" s="132"/>
      <c r="H252" s="132"/>
      <c r="I252" s="133"/>
    </row>
    <row r="253" spans="2:9" s="72" customFormat="1" ht="15.05" customHeight="1">
      <c r="B253" s="324"/>
      <c r="C253" s="228" t="s">
        <v>149</v>
      </c>
      <c r="D253" s="144"/>
      <c r="E253" s="134"/>
      <c r="F253" s="135"/>
      <c r="G253" s="135"/>
      <c r="H253" s="135"/>
      <c r="I253" s="136"/>
    </row>
    <row r="254" spans="2:9" s="72" customFormat="1" ht="15.05" customHeight="1">
      <c r="B254" s="325"/>
      <c r="C254" s="84" t="s">
        <v>36</v>
      </c>
      <c r="D254" s="73">
        <v>1</v>
      </c>
      <c r="E254" s="74" t="s">
        <v>2</v>
      </c>
      <c r="F254" s="75"/>
      <c r="G254" s="75"/>
      <c r="H254" s="75">
        <f>D254*F254</f>
        <v>0</v>
      </c>
      <c r="I254" s="75">
        <f>D254*G254</f>
        <v>0</v>
      </c>
    </row>
    <row r="255" spans="2:9" s="72" customFormat="1">
      <c r="B255" s="323" t="s">
        <v>764</v>
      </c>
      <c r="C255" s="225" t="s">
        <v>355</v>
      </c>
      <c r="D255" s="143"/>
      <c r="E255" s="128"/>
      <c r="F255" s="129"/>
      <c r="G255" s="129"/>
      <c r="H255" s="129"/>
      <c r="I255" s="130"/>
    </row>
    <row r="256" spans="2:9" s="72" customFormat="1" ht="26.3">
      <c r="B256" s="324"/>
      <c r="C256" s="226" t="s">
        <v>356</v>
      </c>
      <c r="D256" s="142"/>
      <c r="E256" s="131"/>
      <c r="F256" s="132"/>
      <c r="G256" s="132"/>
      <c r="H256" s="132"/>
      <c r="I256" s="133"/>
    </row>
    <row r="257" spans="2:9" s="72" customFormat="1" ht="15.05" customHeight="1">
      <c r="B257" s="324"/>
      <c r="C257" s="226" t="s">
        <v>150</v>
      </c>
      <c r="D257" s="142"/>
      <c r="E257" s="131"/>
      <c r="F257" s="132"/>
      <c r="G257" s="132"/>
      <c r="H257" s="132"/>
      <c r="I257" s="133"/>
    </row>
    <row r="258" spans="2:9" s="72" customFormat="1" ht="15.05" customHeight="1">
      <c r="B258" s="324"/>
      <c r="C258" s="227" t="s">
        <v>151</v>
      </c>
      <c r="D258" s="142"/>
      <c r="E258" s="131"/>
      <c r="F258" s="132"/>
      <c r="G258" s="132"/>
      <c r="H258" s="132"/>
      <c r="I258" s="133"/>
    </row>
    <row r="259" spans="2:9" s="72" customFormat="1" ht="15.05" customHeight="1">
      <c r="B259" s="324"/>
      <c r="C259" s="228" t="s">
        <v>152</v>
      </c>
      <c r="D259" s="144"/>
      <c r="E259" s="134"/>
      <c r="F259" s="135"/>
      <c r="G259" s="135"/>
      <c r="H259" s="135"/>
      <c r="I259" s="136"/>
    </row>
    <row r="260" spans="2:9" s="72" customFormat="1" ht="15.05" customHeight="1">
      <c r="B260" s="325"/>
      <c r="C260" s="84" t="s">
        <v>36</v>
      </c>
      <c r="D260" s="73">
        <v>1</v>
      </c>
      <c r="E260" s="74" t="s">
        <v>2</v>
      </c>
      <c r="F260" s="75"/>
      <c r="G260" s="75"/>
      <c r="H260" s="75">
        <f>D260*F260</f>
        <v>0</v>
      </c>
      <c r="I260" s="75">
        <f>D260*G260</f>
        <v>0</v>
      </c>
    </row>
    <row r="261" spans="2:9" s="72" customFormat="1">
      <c r="B261" s="323" t="s">
        <v>765</v>
      </c>
      <c r="C261" s="225" t="s">
        <v>360</v>
      </c>
      <c r="D261" s="143"/>
      <c r="E261" s="128"/>
      <c r="F261" s="129"/>
      <c r="G261" s="129"/>
      <c r="H261" s="129"/>
      <c r="I261" s="130"/>
    </row>
    <row r="262" spans="2:9" s="72" customFormat="1" ht="52.6">
      <c r="B262" s="324"/>
      <c r="C262" s="226" t="s">
        <v>361</v>
      </c>
      <c r="D262" s="142"/>
      <c r="E262" s="131"/>
      <c r="F262" s="132"/>
      <c r="G262" s="132"/>
      <c r="H262" s="132"/>
      <c r="I262" s="133"/>
    </row>
    <row r="263" spans="2:9" s="72" customFormat="1" ht="15.05" customHeight="1">
      <c r="B263" s="324"/>
      <c r="C263" s="226" t="s">
        <v>145</v>
      </c>
      <c r="D263" s="142"/>
      <c r="E263" s="131"/>
      <c r="F263" s="132"/>
      <c r="G263" s="132"/>
      <c r="H263" s="132"/>
      <c r="I263" s="133"/>
    </row>
    <row r="264" spans="2:9" s="72" customFormat="1" ht="15.05" customHeight="1">
      <c r="B264" s="324"/>
      <c r="C264" s="227" t="s">
        <v>153</v>
      </c>
      <c r="D264" s="142"/>
      <c r="E264" s="131"/>
      <c r="F264" s="132"/>
      <c r="G264" s="132"/>
      <c r="H264" s="132"/>
      <c r="I264" s="133"/>
    </row>
    <row r="265" spans="2:9" s="72" customFormat="1" ht="15.05" customHeight="1">
      <c r="B265" s="324"/>
      <c r="C265" s="228" t="s">
        <v>155</v>
      </c>
      <c r="D265" s="144"/>
      <c r="E265" s="134"/>
      <c r="F265" s="135"/>
      <c r="G265" s="135"/>
      <c r="H265" s="135"/>
      <c r="I265" s="136"/>
    </row>
    <row r="266" spans="2:9" s="72" customFormat="1" ht="15.05" customHeight="1">
      <c r="B266" s="325"/>
      <c r="C266" s="84" t="s">
        <v>36</v>
      </c>
      <c r="D266" s="73">
        <v>1</v>
      </c>
      <c r="E266" s="74" t="s">
        <v>2</v>
      </c>
      <c r="F266" s="75"/>
      <c r="G266" s="75"/>
      <c r="H266" s="75">
        <f>D266*F266</f>
        <v>0</v>
      </c>
      <c r="I266" s="75">
        <f>D266*G266</f>
        <v>0</v>
      </c>
    </row>
    <row r="267" spans="2:9" s="72" customFormat="1">
      <c r="B267" s="323" t="s">
        <v>766</v>
      </c>
      <c r="C267" s="225" t="s">
        <v>362</v>
      </c>
      <c r="D267" s="143"/>
      <c r="E267" s="128"/>
      <c r="F267" s="129"/>
      <c r="G267" s="129"/>
      <c r="H267" s="129"/>
      <c r="I267" s="130"/>
    </row>
    <row r="268" spans="2:9" s="72" customFormat="1" ht="54.8" customHeight="1">
      <c r="B268" s="324"/>
      <c r="C268" s="226" t="s">
        <v>366</v>
      </c>
      <c r="D268" s="142"/>
      <c r="E268" s="131"/>
      <c r="F268" s="132"/>
      <c r="G268" s="132"/>
      <c r="H268" s="132"/>
      <c r="I268" s="133"/>
    </row>
    <row r="269" spans="2:9" s="72" customFormat="1" ht="13.5" customHeight="1">
      <c r="B269" s="324"/>
      <c r="C269" s="226" t="s">
        <v>365</v>
      </c>
      <c r="D269" s="142"/>
      <c r="E269" s="131"/>
      <c r="F269" s="132"/>
      <c r="G269" s="132"/>
      <c r="H269" s="132"/>
      <c r="I269" s="133"/>
    </row>
    <row r="270" spans="2:9" s="72" customFormat="1" ht="15.05" customHeight="1">
      <c r="B270" s="324"/>
      <c r="C270" s="227" t="s">
        <v>363</v>
      </c>
      <c r="D270" s="142"/>
      <c r="E270" s="131"/>
      <c r="F270" s="132"/>
      <c r="G270" s="132"/>
      <c r="H270" s="132"/>
      <c r="I270" s="133"/>
    </row>
    <row r="271" spans="2:9" s="72" customFormat="1" ht="15.05" customHeight="1">
      <c r="B271" s="324"/>
      <c r="C271" s="228" t="s">
        <v>364</v>
      </c>
      <c r="D271" s="144"/>
      <c r="E271" s="134"/>
      <c r="F271" s="135"/>
      <c r="G271" s="135"/>
      <c r="H271" s="135"/>
      <c r="I271" s="136"/>
    </row>
    <row r="272" spans="2:9" s="72" customFormat="1" ht="15.05" customHeight="1">
      <c r="B272" s="324"/>
      <c r="C272" s="84" t="s">
        <v>36</v>
      </c>
      <c r="D272" s="73">
        <v>1</v>
      </c>
      <c r="E272" s="74" t="s">
        <v>2</v>
      </c>
      <c r="F272" s="75"/>
      <c r="G272" s="75"/>
      <c r="H272" s="75">
        <f>D272*F272</f>
        <v>0</v>
      </c>
      <c r="I272" s="75">
        <f>D272*G272</f>
        <v>0</v>
      </c>
    </row>
    <row r="273" spans="2:9" s="72" customFormat="1">
      <c r="B273" s="323" t="s">
        <v>767</v>
      </c>
      <c r="C273" s="225" t="s">
        <v>362</v>
      </c>
      <c r="D273" s="143"/>
      <c r="E273" s="128"/>
      <c r="F273" s="129"/>
      <c r="G273" s="129"/>
      <c r="H273" s="129"/>
      <c r="I273" s="130"/>
    </row>
    <row r="274" spans="2:9" s="72" customFormat="1" ht="53.25" customHeight="1">
      <c r="B274" s="324"/>
      <c r="C274" s="226" t="s">
        <v>367</v>
      </c>
      <c r="D274" s="142"/>
      <c r="E274" s="131"/>
      <c r="F274" s="132"/>
      <c r="G274" s="132"/>
      <c r="H274" s="132"/>
      <c r="I274" s="133"/>
    </row>
    <row r="275" spans="2:9" s="72" customFormat="1" ht="13.5" customHeight="1">
      <c r="B275" s="324"/>
      <c r="C275" s="226" t="s">
        <v>365</v>
      </c>
      <c r="D275" s="142"/>
      <c r="E275" s="131"/>
      <c r="F275" s="132"/>
      <c r="G275" s="132"/>
      <c r="H275" s="132"/>
      <c r="I275" s="133"/>
    </row>
    <row r="276" spans="2:9" s="72" customFormat="1" ht="15.05" customHeight="1">
      <c r="B276" s="324"/>
      <c r="C276" s="227" t="s">
        <v>156</v>
      </c>
      <c r="D276" s="142"/>
      <c r="E276" s="131"/>
      <c r="F276" s="132"/>
      <c r="G276" s="132"/>
      <c r="H276" s="132"/>
      <c r="I276" s="133"/>
    </row>
    <row r="277" spans="2:9" s="72" customFormat="1" ht="15.05" customHeight="1">
      <c r="B277" s="324"/>
      <c r="C277" s="228" t="s">
        <v>163</v>
      </c>
      <c r="D277" s="144"/>
      <c r="E277" s="134"/>
      <c r="F277" s="135"/>
      <c r="G277" s="135"/>
      <c r="H277" s="135"/>
      <c r="I277" s="136"/>
    </row>
    <row r="278" spans="2:9" s="72" customFormat="1" ht="15.05" customHeight="1">
      <c r="B278" s="324"/>
      <c r="C278" s="84" t="s">
        <v>36</v>
      </c>
      <c r="D278" s="73">
        <v>2</v>
      </c>
      <c r="E278" s="74" t="s">
        <v>2</v>
      </c>
      <c r="F278" s="75"/>
      <c r="G278" s="75"/>
      <c r="H278" s="75">
        <f>D278*F278</f>
        <v>0</v>
      </c>
      <c r="I278" s="75">
        <f>D278*G278</f>
        <v>0</v>
      </c>
    </row>
    <row r="279" spans="2:9" s="72" customFormat="1" ht="141.85" customHeight="1">
      <c r="B279" s="114">
        <v>2</v>
      </c>
      <c r="C279" s="106" t="s">
        <v>172</v>
      </c>
      <c r="D279" s="145"/>
      <c r="E279" s="146"/>
      <c r="F279" s="147"/>
      <c r="G279" s="147"/>
      <c r="H279" s="147"/>
      <c r="I279" s="148"/>
    </row>
    <row r="280" spans="2:9" s="72" customFormat="1">
      <c r="B280" s="348" t="s">
        <v>173</v>
      </c>
      <c r="C280" s="225" t="s">
        <v>178</v>
      </c>
      <c r="D280" s="143"/>
      <c r="E280" s="128"/>
      <c r="F280" s="129"/>
      <c r="G280" s="129"/>
      <c r="H280" s="129"/>
      <c r="I280" s="130"/>
    </row>
    <row r="281" spans="2:9" s="72" customFormat="1" ht="39.450000000000003">
      <c r="B281" s="324"/>
      <c r="C281" s="226" t="s">
        <v>174</v>
      </c>
      <c r="D281" s="142"/>
      <c r="E281" s="131"/>
      <c r="F281" s="132"/>
      <c r="G281" s="132"/>
      <c r="H281" s="132"/>
      <c r="I281" s="133"/>
    </row>
    <row r="282" spans="2:9" s="72" customFormat="1" ht="15.05" customHeight="1">
      <c r="B282" s="324"/>
      <c r="C282" s="226" t="s">
        <v>175</v>
      </c>
      <c r="D282" s="142"/>
      <c r="E282" s="131"/>
      <c r="F282" s="132"/>
      <c r="G282" s="132"/>
      <c r="H282" s="132"/>
      <c r="I282" s="133"/>
    </row>
    <row r="283" spans="2:9" s="72" customFormat="1" ht="15.05" customHeight="1">
      <c r="B283" s="324"/>
      <c r="C283" s="227" t="s">
        <v>176</v>
      </c>
      <c r="D283" s="142"/>
      <c r="E283" s="131"/>
      <c r="F283" s="132"/>
      <c r="G283" s="132"/>
      <c r="H283" s="132"/>
      <c r="I283" s="133"/>
    </row>
    <row r="284" spans="2:9" s="72" customFormat="1" ht="15.05" customHeight="1">
      <c r="B284" s="324"/>
      <c r="C284" s="228" t="s">
        <v>177</v>
      </c>
      <c r="D284" s="144"/>
      <c r="E284" s="134"/>
      <c r="F284" s="135"/>
      <c r="G284" s="135"/>
      <c r="H284" s="135"/>
      <c r="I284" s="136"/>
    </row>
    <row r="285" spans="2:9" s="72" customFormat="1" ht="15.05" customHeight="1">
      <c r="B285" s="325"/>
      <c r="C285" s="84" t="s">
        <v>36</v>
      </c>
      <c r="D285" s="73">
        <v>1</v>
      </c>
      <c r="E285" s="74" t="s">
        <v>2</v>
      </c>
      <c r="F285" s="75"/>
      <c r="G285" s="75"/>
      <c r="H285" s="75">
        <f>D285*F285</f>
        <v>0</v>
      </c>
      <c r="I285" s="75">
        <f>D285*G285</f>
        <v>0</v>
      </c>
    </row>
    <row r="286" spans="2:9" s="72" customFormat="1" ht="132.75" customHeight="1">
      <c r="B286" s="218">
        <v>3</v>
      </c>
      <c r="C286" s="279" t="s">
        <v>373</v>
      </c>
      <c r="D286" s="219"/>
      <c r="E286" s="128"/>
      <c r="F286" s="129"/>
      <c r="G286" s="129"/>
      <c r="H286" s="129"/>
      <c r="I286" s="130"/>
    </row>
    <row r="287" spans="2:9" s="72" customFormat="1" ht="15.05" customHeight="1">
      <c r="B287" s="215" t="s">
        <v>179</v>
      </c>
      <c r="C287" s="279" t="s">
        <v>181</v>
      </c>
      <c r="D287" s="232"/>
      <c r="E287" s="131"/>
      <c r="F287" s="132"/>
      <c r="G287" s="132"/>
      <c r="H287" s="132"/>
      <c r="I287" s="133"/>
    </row>
    <row r="288" spans="2:9" s="72" customFormat="1" ht="15.05" customHeight="1">
      <c r="B288" s="216"/>
      <c r="C288" s="280" t="s">
        <v>180</v>
      </c>
      <c r="D288" s="233"/>
      <c r="E288" s="134"/>
      <c r="F288" s="135"/>
      <c r="G288" s="135"/>
      <c r="H288" s="135"/>
      <c r="I288" s="136"/>
    </row>
    <row r="289" spans="2:9" s="72" customFormat="1" ht="15.05" customHeight="1">
      <c r="B289" s="217"/>
      <c r="C289" s="84" t="s">
        <v>36</v>
      </c>
      <c r="D289" s="73">
        <v>1</v>
      </c>
      <c r="E289" s="74" t="s">
        <v>2</v>
      </c>
      <c r="F289" s="75"/>
      <c r="G289" s="75"/>
      <c r="H289" s="75">
        <f>D289*F289</f>
        <v>0</v>
      </c>
      <c r="I289" s="75">
        <f>D289*G289</f>
        <v>0</v>
      </c>
    </row>
    <row r="290" spans="2:9" s="72" customFormat="1" ht="132.75" customHeight="1">
      <c r="B290" s="218">
        <v>4</v>
      </c>
      <c r="C290" s="106" t="s">
        <v>374</v>
      </c>
      <c r="D290" s="219"/>
      <c r="E290" s="128"/>
      <c r="F290" s="129"/>
      <c r="G290" s="129"/>
      <c r="H290" s="129"/>
      <c r="I290" s="130"/>
    </row>
    <row r="291" spans="2:9" s="72" customFormat="1" ht="15.05" customHeight="1">
      <c r="B291" s="215" t="s">
        <v>768</v>
      </c>
      <c r="C291" s="229" t="s">
        <v>183</v>
      </c>
      <c r="D291" s="232"/>
      <c r="E291" s="131"/>
      <c r="F291" s="132"/>
      <c r="G291" s="132"/>
      <c r="H291" s="132"/>
      <c r="I291" s="133"/>
    </row>
    <row r="292" spans="2:9" s="72" customFormat="1" ht="15.05" customHeight="1">
      <c r="B292" s="216"/>
      <c r="C292" s="228" t="s">
        <v>184</v>
      </c>
      <c r="D292" s="233"/>
      <c r="E292" s="134"/>
      <c r="F292" s="135"/>
      <c r="G292" s="135"/>
      <c r="H292" s="135"/>
      <c r="I292" s="136"/>
    </row>
    <row r="293" spans="2:9" s="72" customFormat="1" ht="15.05" customHeight="1">
      <c r="B293" s="217"/>
      <c r="C293" s="84" t="s">
        <v>36</v>
      </c>
      <c r="D293" s="73">
        <v>1</v>
      </c>
      <c r="E293" s="74" t="s">
        <v>2</v>
      </c>
      <c r="F293" s="75"/>
      <c r="G293" s="75"/>
      <c r="H293" s="75">
        <f>D293*F293</f>
        <v>0</v>
      </c>
      <c r="I293" s="75">
        <f>D293*G293</f>
        <v>0</v>
      </c>
    </row>
    <row r="294" spans="2:9" s="72" customFormat="1" ht="118.5" customHeight="1">
      <c r="B294" s="114">
        <v>5</v>
      </c>
      <c r="C294" s="106" t="s">
        <v>185</v>
      </c>
      <c r="D294" s="145"/>
      <c r="E294" s="146"/>
      <c r="F294" s="147"/>
      <c r="G294" s="147"/>
      <c r="H294" s="147"/>
      <c r="I294" s="148"/>
    </row>
    <row r="295" spans="2:9" s="72" customFormat="1">
      <c r="B295" s="323" t="s">
        <v>769</v>
      </c>
      <c r="C295" s="225" t="s">
        <v>186</v>
      </c>
      <c r="D295" s="143"/>
      <c r="E295" s="128"/>
      <c r="F295" s="129"/>
      <c r="G295" s="129"/>
      <c r="H295" s="129"/>
      <c r="I295" s="130"/>
    </row>
    <row r="296" spans="2:9" s="72" customFormat="1" ht="15.05" customHeight="1">
      <c r="B296" s="324"/>
      <c r="C296" s="226" t="s">
        <v>187</v>
      </c>
      <c r="D296" s="142"/>
      <c r="E296" s="131"/>
      <c r="F296" s="132"/>
      <c r="G296" s="132"/>
      <c r="H296" s="132"/>
      <c r="I296" s="133"/>
    </row>
    <row r="297" spans="2:9" s="72" customFormat="1" ht="15.05" customHeight="1">
      <c r="B297" s="324"/>
      <c r="C297" s="227" t="s">
        <v>188</v>
      </c>
      <c r="D297" s="142"/>
      <c r="E297" s="131"/>
      <c r="F297" s="132"/>
      <c r="G297" s="132"/>
      <c r="H297" s="132"/>
      <c r="I297" s="133"/>
    </row>
    <row r="298" spans="2:9" s="72" customFormat="1" ht="15.05" customHeight="1">
      <c r="B298" s="324"/>
      <c r="C298" s="228" t="s">
        <v>189</v>
      </c>
      <c r="D298" s="144"/>
      <c r="E298" s="134"/>
      <c r="F298" s="135"/>
      <c r="G298" s="135"/>
      <c r="H298" s="135"/>
      <c r="I298" s="136"/>
    </row>
    <row r="299" spans="2:9" s="72" customFormat="1" ht="15.05" customHeight="1">
      <c r="B299" s="325"/>
      <c r="C299" s="84" t="s">
        <v>36</v>
      </c>
      <c r="D299" s="73">
        <v>1</v>
      </c>
      <c r="E299" s="74" t="s">
        <v>2</v>
      </c>
      <c r="F299" s="75"/>
      <c r="G299" s="75"/>
      <c r="H299" s="75">
        <f>D299*F299</f>
        <v>0</v>
      </c>
      <c r="I299" s="75">
        <f>D299*G299</f>
        <v>0</v>
      </c>
    </row>
    <row r="300" spans="2:9" s="72" customFormat="1" ht="79.55" customHeight="1">
      <c r="B300" s="114">
        <v>6</v>
      </c>
      <c r="C300" s="106" t="s">
        <v>376</v>
      </c>
      <c r="D300" s="145"/>
      <c r="E300" s="146"/>
      <c r="F300" s="147"/>
      <c r="G300" s="147"/>
      <c r="H300" s="147"/>
      <c r="I300" s="148"/>
    </row>
    <row r="301" spans="2:9" s="72" customFormat="1">
      <c r="B301" s="323" t="s">
        <v>770</v>
      </c>
      <c r="C301" s="225" t="s">
        <v>377</v>
      </c>
      <c r="D301" s="143"/>
      <c r="E301" s="128"/>
      <c r="F301" s="129"/>
      <c r="G301" s="129"/>
      <c r="H301" s="129"/>
      <c r="I301" s="130"/>
    </row>
    <row r="302" spans="2:9" s="72" customFormat="1" ht="15.05" customHeight="1">
      <c r="B302" s="324"/>
      <c r="C302" s="226" t="s">
        <v>190</v>
      </c>
      <c r="D302" s="142"/>
      <c r="E302" s="131"/>
      <c r="F302" s="132"/>
      <c r="G302" s="132"/>
      <c r="H302" s="132"/>
      <c r="I302" s="133"/>
    </row>
    <row r="303" spans="2:9" s="72" customFormat="1" ht="15.05" customHeight="1">
      <c r="B303" s="324"/>
      <c r="C303" s="227" t="s">
        <v>375</v>
      </c>
      <c r="D303" s="142"/>
      <c r="E303" s="131"/>
      <c r="F303" s="132"/>
      <c r="G303" s="132"/>
      <c r="H303" s="132"/>
      <c r="I303" s="133"/>
    </row>
    <row r="304" spans="2:9" s="72" customFormat="1" ht="15.05" customHeight="1">
      <c r="B304" s="324"/>
      <c r="C304" s="228" t="s">
        <v>191</v>
      </c>
      <c r="D304" s="144"/>
      <c r="E304" s="134"/>
      <c r="F304" s="135"/>
      <c r="G304" s="135"/>
      <c r="H304" s="135"/>
      <c r="I304" s="136"/>
    </row>
    <row r="305" spans="1:9" s="72" customFormat="1" ht="15.05" customHeight="1">
      <c r="B305" s="325"/>
      <c r="C305" s="84" t="s">
        <v>36</v>
      </c>
      <c r="D305" s="73">
        <v>1</v>
      </c>
      <c r="E305" s="74" t="s">
        <v>2</v>
      </c>
      <c r="F305" s="75"/>
      <c r="G305" s="75"/>
      <c r="H305" s="75">
        <f>D305*F305</f>
        <v>0</v>
      </c>
      <c r="I305" s="75">
        <f>D305*G305</f>
        <v>0</v>
      </c>
    </row>
    <row r="306" spans="1:9" s="85" customFormat="1" ht="18" customHeight="1">
      <c r="A306" s="107"/>
      <c r="B306" s="108"/>
      <c r="C306" s="109" t="s">
        <v>24</v>
      </c>
      <c r="D306" s="110"/>
      <c r="E306" s="109"/>
      <c r="F306" s="111"/>
      <c r="G306" s="112"/>
      <c r="H306" s="113">
        <f>SUM(H135:H305)</f>
        <v>0</v>
      </c>
      <c r="I306" s="113">
        <f>SUM(I135:I305)</f>
        <v>0</v>
      </c>
    </row>
    <row r="307" spans="1:9" ht="12.55">
      <c r="B307" s="40"/>
      <c r="C307" s="92"/>
      <c r="D307" s="36"/>
      <c r="E307" s="36"/>
      <c r="F307" s="37"/>
      <c r="G307" s="37"/>
      <c r="H307" s="37"/>
      <c r="I307" s="37"/>
    </row>
    <row r="308" spans="1:9">
      <c r="B308" s="40"/>
    </row>
    <row r="309" spans="1:9" s="45" customFormat="1" ht="19.600000000000001" customHeight="1">
      <c r="B309" s="329" t="s">
        <v>34</v>
      </c>
      <c r="C309" s="329"/>
      <c r="D309" s="329"/>
      <c r="E309" s="329"/>
      <c r="F309" s="329"/>
      <c r="G309" s="329"/>
      <c r="H309" s="329"/>
      <c r="I309" s="329"/>
    </row>
    <row r="310" spans="1:9" ht="20.2" customHeight="1">
      <c r="B310" s="326" t="s">
        <v>108</v>
      </c>
      <c r="C310" s="327"/>
      <c r="D310" s="327"/>
      <c r="E310" s="327"/>
      <c r="F310" s="327"/>
      <c r="G310" s="327"/>
      <c r="H310" s="327"/>
      <c r="I310" s="328"/>
    </row>
    <row r="311" spans="1:9" ht="21.8" customHeight="1">
      <c r="B311" s="326" t="s">
        <v>29</v>
      </c>
      <c r="C311" s="327"/>
      <c r="D311" s="327"/>
      <c r="E311" s="327"/>
      <c r="F311" s="327"/>
      <c r="G311" s="327"/>
      <c r="H311" s="327"/>
      <c r="I311" s="328"/>
    </row>
    <row r="312" spans="1:9" ht="44.3" customHeight="1">
      <c r="B312" s="13">
        <v>1</v>
      </c>
      <c r="C312" s="7" t="s">
        <v>107</v>
      </c>
      <c r="D312" s="101">
        <f>D313+D314+D315+D316</f>
        <v>8080.4299999999994</v>
      </c>
      <c r="E312" s="9" t="s">
        <v>13</v>
      </c>
      <c r="F312" s="191"/>
      <c r="G312" s="191"/>
      <c r="H312" s="8">
        <f t="shared" ref="H312:H313" si="48">ROUND(D312*F312, 0)</f>
        <v>0</v>
      </c>
      <c r="I312" s="8">
        <f t="shared" ref="I312:I313" si="49">ROUND(D312*G312, 0)</f>
        <v>0</v>
      </c>
    </row>
    <row r="313" spans="1:9" ht="54" customHeight="1">
      <c r="B313" s="126">
        <v>2</v>
      </c>
      <c r="C313" s="182" t="s">
        <v>114</v>
      </c>
      <c r="D313" s="190">
        <v>5628.54</v>
      </c>
      <c r="E313" s="190" t="s">
        <v>13</v>
      </c>
      <c r="F313" s="191"/>
      <c r="G313" s="191"/>
      <c r="H313" s="191">
        <f t="shared" si="48"/>
        <v>0</v>
      </c>
      <c r="I313" s="191">
        <f t="shared" si="49"/>
        <v>0</v>
      </c>
    </row>
    <row r="314" spans="1:9" ht="65.3" customHeight="1">
      <c r="B314" s="13">
        <v>3</v>
      </c>
      <c r="C314" s="182" t="s">
        <v>115</v>
      </c>
      <c r="D314" s="120">
        <v>2223.1</v>
      </c>
      <c r="E314" s="120" t="s">
        <v>13</v>
      </c>
      <c r="F314" s="116"/>
      <c r="G314" s="116"/>
      <c r="H314" s="116">
        <f>ROUND(D314*F314, 0)</f>
        <v>0</v>
      </c>
      <c r="I314" s="116">
        <f>ROUND(D314*G314, 0)</f>
        <v>0</v>
      </c>
    </row>
    <row r="315" spans="1:9" ht="68.25" customHeight="1">
      <c r="B315" s="126">
        <v>4</v>
      </c>
      <c r="C315" s="274" t="s">
        <v>799</v>
      </c>
      <c r="D315" s="120">
        <v>26.15</v>
      </c>
      <c r="E315" s="120" t="s">
        <v>13</v>
      </c>
      <c r="F315" s="116"/>
      <c r="G315" s="116"/>
      <c r="H315" s="116">
        <f t="shared" ref="H315:H316" si="50">ROUND(D315*F315, 0)</f>
        <v>0</v>
      </c>
      <c r="I315" s="116">
        <f t="shared" ref="I315:I316" si="51">ROUND(D315*G315, 0)</f>
        <v>0</v>
      </c>
    </row>
    <row r="316" spans="1:9" ht="65.3" customHeight="1">
      <c r="B316" s="13">
        <v>5</v>
      </c>
      <c r="C316" s="182" t="s">
        <v>113</v>
      </c>
      <c r="D316" s="120">
        <v>202.64</v>
      </c>
      <c r="E316" s="120" t="s">
        <v>13</v>
      </c>
      <c r="F316" s="116"/>
      <c r="G316" s="116"/>
      <c r="H316" s="116">
        <f t="shared" si="50"/>
        <v>0</v>
      </c>
      <c r="I316" s="116">
        <f t="shared" si="51"/>
        <v>0</v>
      </c>
    </row>
    <row r="317" spans="1:9" ht="64.5" customHeight="1">
      <c r="B317" s="13">
        <v>6</v>
      </c>
      <c r="C317" s="106" t="s">
        <v>133</v>
      </c>
      <c r="D317" s="230"/>
      <c r="E317" s="260"/>
      <c r="F317" s="211"/>
      <c r="G317" s="211"/>
      <c r="H317" s="212"/>
      <c r="I317" s="212"/>
    </row>
    <row r="318" spans="1:9" s="94" customFormat="1" ht="18" customHeight="1">
      <c r="B318" s="95"/>
      <c r="C318" s="96" t="s">
        <v>24</v>
      </c>
      <c r="D318" s="97"/>
      <c r="E318" s="96"/>
      <c r="F318" s="98"/>
      <c r="G318" s="99"/>
      <c r="H318" s="100">
        <f>SUM(H312:H317)</f>
        <v>0</v>
      </c>
      <c r="I318" s="100">
        <f>SUM(I312:I317)</f>
        <v>0</v>
      </c>
    </row>
    <row r="319" spans="1:9" s="71" customFormat="1">
      <c r="B319" s="88"/>
      <c r="C319" s="89"/>
      <c r="D319" s="90"/>
      <c r="E319" s="90"/>
      <c r="F319" s="91"/>
      <c r="G319" s="91"/>
      <c r="H319" s="91"/>
      <c r="I319" s="91"/>
    </row>
    <row r="320" spans="1:9" s="71" customFormat="1" ht="13.5" customHeight="1">
      <c r="B320" s="88"/>
      <c r="C320" s="89"/>
      <c r="D320" s="90"/>
      <c r="E320" s="90"/>
      <c r="F320" s="91"/>
      <c r="G320" s="91"/>
      <c r="H320" s="91"/>
      <c r="I320" s="91"/>
    </row>
    <row r="321" spans="1:9" s="45" customFormat="1" ht="20.2" customHeight="1">
      <c r="B321" s="329" t="s">
        <v>656</v>
      </c>
      <c r="C321" s="329"/>
      <c r="D321" s="329"/>
      <c r="E321" s="329"/>
      <c r="F321" s="329"/>
      <c r="G321" s="329"/>
      <c r="H321" s="329"/>
      <c r="I321" s="329"/>
    </row>
    <row r="322" spans="1:9" ht="16.45" customHeight="1">
      <c r="B322" s="326" t="s">
        <v>40</v>
      </c>
      <c r="C322" s="327"/>
      <c r="D322" s="327"/>
      <c r="E322" s="327"/>
      <c r="F322" s="327"/>
      <c r="G322" s="327"/>
      <c r="H322" s="327"/>
      <c r="I322" s="328"/>
    </row>
    <row r="323" spans="1:9" ht="28.5" customHeight="1">
      <c r="B323" s="326" t="s">
        <v>27</v>
      </c>
      <c r="C323" s="327"/>
      <c r="D323" s="327"/>
      <c r="E323" s="327"/>
      <c r="F323" s="327"/>
      <c r="G323" s="327"/>
      <c r="H323" s="327"/>
      <c r="I323" s="328"/>
    </row>
    <row r="324" spans="1:9" ht="18.8" customHeight="1">
      <c r="B324" s="326" t="s">
        <v>28</v>
      </c>
      <c r="C324" s="327"/>
      <c r="D324" s="327"/>
      <c r="E324" s="327"/>
      <c r="F324" s="327"/>
      <c r="G324" s="327"/>
      <c r="H324" s="327"/>
      <c r="I324" s="328"/>
    </row>
    <row r="325" spans="1:9" s="71" customFormat="1" ht="27.1" customHeight="1">
      <c r="A325" s="72"/>
      <c r="B325" s="103">
        <v>1</v>
      </c>
      <c r="C325" s="105" t="s">
        <v>116</v>
      </c>
      <c r="D325" s="201"/>
      <c r="E325" s="201"/>
      <c r="F325" s="202"/>
      <c r="G325" s="202"/>
      <c r="H325" s="202"/>
      <c r="I325" s="203"/>
    </row>
    <row r="326" spans="1:9" s="71" customFormat="1" ht="64.5" customHeight="1">
      <c r="A326" s="72"/>
      <c r="B326" s="86"/>
      <c r="C326" s="87" t="s">
        <v>118</v>
      </c>
      <c r="D326" s="204"/>
      <c r="E326" s="204"/>
      <c r="F326" s="205"/>
      <c r="G326" s="205"/>
      <c r="H326" s="205"/>
      <c r="I326" s="206"/>
    </row>
    <row r="327" spans="1:9" s="71" customFormat="1" ht="16.45" customHeight="1">
      <c r="A327" s="72"/>
      <c r="B327" s="93"/>
      <c r="C327" s="76" t="s">
        <v>124</v>
      </c>
      <c r="D327" s="207"/>
      <c r="E327" s="207"/>
      <c r="F327" s="208"/>
      <c r="G327" s="208"/>
      <c r="H327" s="208"/>
      <c r="I327" s="209"/>
    </row>
    <row r="328" spans="1:9" s="71" customFormat="1" ht="16.45" customHeight="1">
      <c r="A328" s="72"/>
      <c r="B328" s="77"/>
      <c r="C328" s="115" t="s">
        <v>3</v>
      </c>
      <c r="D328" s="210">
        <v>42.47</v>
      </c>
      <c r="E328" s="210" t="s">
        <v>5</v>
      </c>
      <c r="F328" s="104"/>
      <c r="G328" s="104"/>
      <c r="H328" s="75">
        <f>ROUND(D328*F328, 0)</f>
        <v>0</v>
      </c>
      <c r="I328" s="75">
        <f>ROUND(D328*G328, 0)</f>
        <v>0</v>
      </c>
    </row>
    <row r="329" spans="1:9" s="71" customFormat="1" ht="27.1" customHeight="1">
      <c r="A329" s="72"/>
      <c r="B329" s="103">
        <v>2</v>
      </c>
      <c r="C329" s="105" t="s">
        <v>117</v>
      </c>
      <c r="D329" s="201"/>
      <c r="E329" s="201"/>
      <c r="F329" s="202"/>
      <c r="G329" s="202"/>
      <c r="H329" s="202"/>
      <c r="I329" s="203"/>
    </row>
    <row r="330" spans="1:9" s="71" customFormat="1" ht="64.5" customHeight="1">
      <c r="A330" s="72"/>
      <c r="B330" s="86"/>
      <c r="C330" s="87" t="s">
        <v>118</v>
      </c>
      <c r="D330" s="204"/>
      <c r="E330" s="204"/>
      <c r="F330" s="205"/>
      <c r="G330" s="205"/>
      <c r="H330" s="205"/>
      <c r="I330" s="206"/>
    </row>
    <row r="331" spans="1:9" s="71" customFormat="1" ht="16.45" customHeight="1">
      <c r="A331" s="72"/>
      <c r="B331" s="93"/>
      <c r="C331" s="76" t="s">
        <v>125</v>
      </c>
      <c r="D331" s="207"/>
      <c r="E331" s="207"/>
      <c r="F331" s="208"/>
      <c r="G331" s="208"/>
      <c r="H331" s="208"/>
      <c r="I331" s="209"/>
    </row>
    <row r="332" spans="1:9" s="71" customFormat="1" ht="16.45" customHeight="1">
      <c r="A332" s="72"/>
      <c r="B332" s="77"/>
      <c r="C332" s="115" t="s">
        <v>3</v>
      </c>
      <c r="D332" s="210">
        <v>8.74</v>
      </c>
      <c r="E332" s="210" t="s">
        <v>5</v>
      </c>
      <c r="F332" s="104"/>
      <c r="G332" s="104"/>
      <c r="H332" s="75">
        <f>ROUND(D332*F332, 0)</f>
        <v>0</v>
      </c>
      <c r="I332" s="75">
        <f>ROUND(D332*G332, 0)</f>
        <v>0</v>
      </c>
    </row>
    <row r="333" spans="1:9" s="71" customFormat="1" ht="27.1" customHeight="1">
      <c r="A333" s="72"/>
      <c r="B333" s="103">
        <v>3</v>
      </c>
      <c r="C333" s="105" t="s">
        <v>126</v>
      </c>
      <c r="D333" s="201"/>
      <c r="E333" s="201"/>
      <c r="F333" s="202"/>
      <c r="G333" s="202"/>
      <c r="H333" s="202"/>
      <c r="I333" s="203"/>
    </row>
    <row r="334" spans="1:9" s="71" customFormat="1" ht="54" customHeight="1">
      <c r="A334" s="72"/>
      <c r="B334" s="86"/>
      <c r="C334" s="87" t="s">
        <v>120</v>
      </c>
      <c r="D334" s="204"/>
      <c r="E334" s="204"/>
      <c r="F334" s="205"/>
      <c r="G334" s="205"/>
      <c r="H334" s="205"/>
      <c r="I334" s="206"/>
    </row>
    <row r="335" spans="1:9" s="71" customFormat="1" ht="16.45" customHeight="1">
      <c r="A335" s="72"/>
      <c r="B335" s="93"/>
      <c r="C335" s="76" t="s">
        <v>121</v>
      </c>
      <c r="D335" s="207"/>
      <c r="E335" s="207"/>
      <c r="F335" s="208"/>
      <c r="G335" s="208"/>
      <c r="H335" s="208"/>
      <c r="I335" s="209"/>
    </row>
    <row r="336" spans="1:9" s="71" customFormat="1" ht="16.45" customHeight="1">
      <c r="A336" s="72"/>
      <c r="B336" s="77"/>
      <c r="C336" s="115" t="s">
        <v>3</v>
      </c>
      <c r="D336" s="210">
        <v>12</v>
      </c>
      <c r="E336" s="210" t="s">
        <v>4</v>
      </c>
      <c r="F336" s="104"/>
      <c r="G336" s="104"/>
      <c r="H336" s="75">
        <f>ROUND(D336*F336, 0)</f>
        <v>0</v>
      </c>
      <c r="I336" s="75">
        <f>ROUND(D336*G336, 0)</f>
        <v>0</v>
      </c>
    </row>
    <row r="337" spans="1:9" s="71" customFormat="1" ht="27.1" customHeight="1">
      <c r="A337" s="72"/>
      <c r="B337" s="103">
        <v>4</v>
      </c>
      <c r="C337" s="105" t="s">
        <v>127</v>
      </c>
      <c r="D337" s="201"/>
      <c r="E337" s="201"/>
      <c r="F337" s="202"/>
      <c r="G337" s="202"/>
      <c r="H337" s="202"/>
      <c r="I337" s="203"/>
    </row>
    <row r="338" spans="1:9" s="71" customFormat="1" ht="68.25" customHeight="1">
      <c r="A338" s="72"/>
      <c r="B338" s="86"/>
      <c r="C338" s="87" t="s">
        <v>129</v>
      </c>
      <c r="D338" s="204"/>
      <c r="E338" s="204"/>
      <c r="F338" s="205"/>
      <c r="G338" s="205"/>
      <c r="H338" s="205"/>
      <c r="I338" s="206"/>
    </row>
    <row r="339" spans="1:9" s="71" customFormat="1" ht="16.45" customHeight="1">
      <c r="A339" s="72"/>
      <c r="B339" s="93"/>
      <c r="C339" s="76" t="s">
        <v>128</v>
      </c>
      <c r="D339" s="207"/>
      <c r="E339" s="207"/>
      <c r="F339" s="208"/>
      <c r="G339" s="208"/>
      <c r="H339" s="208"/>
      <c r="I339" s="209"/>
    </row>
    <row r="340" spans="1:9" s="71" customFormat="1" ht="16.45" customHeight="1">
      <c r="A340" s="72"/>
      <c r="B340" s="77"/>
      <c r="C340" s="115" t="s">
        <v>3</v>
      </c>
      <c r="D340" s="210">
        <v>3</v>
      </c>
      <c r="E340" s="210" t="s">
        <v>4</v>
      </c>
      <c r="F340" s="104"/>
      <c r="G340" s="104"/>
      <c r="H340" s="75">
        <f>ROUND(D340*F340, 0)</f>
        <v>0</v>
      </c>
      <c r="I340" s="75">
        <f>ROUND(D340*G340, 0)</f>
        <v>0</v>
      </c>
    </row>
    <row r="341" spans="1:9" s="85" customFormat="1" ht="18.8" customHeight="1">
      <c r="B341" s="78"/>
      <c r="C341" s="79" t="s">
        <v>24</v>
      </c>
      <c r="D341" s="80"/>
      <c r="E341" s="79"/>
      <c r="F341" s="81"/>
      <c r="G341" s="82"/>
      <c r="H341" s="83">
        <f>SUM(H325:H340)</f>
        <v>0</v>
      </c>
      <c r="I341" s="83">
        <f>SUM(I325:I340)</f>
        <v>0</v>
      </c>
    </row>
    <row r="342" spans="1:9" s="71" customFormat="1" ht="13.5" customHeight="1">
      <c r="B342" s="88"/>
      <c r="C342" s="89"/>
      <c r="D342" s="90"/>
      <c r="E342" s="90"/>
      <c r="F342" s="91"/>
      <c r="G342" s="91"/>
      <c r="H342" s="91"/>
      <c r="I342" s="91"/>
    </row>
    <row r="343" spans="1:9" s="71" customFormat="1" ht="13.5" customHeight="1">
      <c r="B343" s="88"/>
      <c r="C343" s="89"/>
      <c r="D343" s="90"/>
      <c r="E343" s="90"/>
      <c r="F343" s="91"/>
      <c r="G343" s="91"/>
      <c r="H343" s="91"/>
      <c r="I343" s="91"/>
    </row>
    <row r="344" spans="1:9" s="85" customFormat="1" ht="21" customHeight="1">
      <c r="B344" s="344" t="s">
        <v>657</v>
      </c>
      <c r="C344" s="344"/>
      <c r="D344" s="344"/>
      <c r="E344" s="344"/>
      <c r="F344" s="344"/>
      <c r="G344" s="344"/>
      <c r="H344" s="344"/>
      <c r="I344" s="344"/>
    </row>
    <row r="345" spans="1:9" s="71" customFormat="1" ht="17.25" customHeight="1">
      <c r="B345" s="345" t="s">
        <v>772</v>
      </c>
      <c r="C345" s="346"/>
      <c r="D345" s="346"/>
      <c r="E345" s="346"/>
      <c r="F345" s="346"/>
      <c r="G345" s="346"/>
      <c r="H345" s="346"/>
      <c r="I345" s="347"/>
    </row>
    <row r="346" spans="1:9" s="71" customFormat="1" ht="15.05" customHeight="1">
      <c r="A346" s="72"/>
      <c r="B346" s="103">
        <v>1</v>
      </c>
      <c r="C346" s="105" t="s">
        <v>388</v>
      </c>
      <c r="D346" s="201"/>
      <c r="E346" s="201"/>
      <c r="F346" s="202"/>
      <c r="G346" s="202"/>
      <c r="H346" s="202"/>
      <c r="I346" s="203"/>
    </row>
    <row r="347" spans="1:9" s="71" customFormat="1" ht="27.7" customHeight="1">
      <c r="A347" s="72"/>
      <c r="B347" s="86"/>
      <c r="C347" s="87" t="s">
        <v>195</v>
      </c>
      <c r="D347" s="204"/>
      <c r="E347" s="204"/>
      <c r="F347" s="205"/>
      <c r="G347" s="205"/>
      <c r="H347" s="205"/>
      <c r="I347" s="206"/>
    </row>
    <row r="348" spans="1:9" s="71" customFormat="1" ht="66.7" customHeight="1">
      <c r="A348" s="72"/>
      <c r="B348" s="86"/>
      <c r="C348" s="87" t="s">
        <v>389</v>
      </c>
      <c r="D348" s="204"/>
      <c r="E348" s="204"/>
      <c r="F348" s="205"/>
      <c r="G348" s="205"/>
      <c r="H348" s="205"/>
      <c r="I348" s="206"/>
    </row>
    <row r="349" spans="1:9" s="71" customFormat="1" ht="27.1" customHeight="1">
      <c r="A349" s="72"/>
      <c r="B349" s="86"/>
      <c r="C349" s="87" t="s">
        <v>394</v>
      </c>
      <c r="D349" s="204"/>
      <c r="E349" s="204"/>
      <c r="F349" s="205"/>
      <c r="G349" s="205"/>
      <c r="H349" s="205"/>
      <c r="I349" s="206"/>
    </row>
    <row r="350" spans="1:9" s="71" customFormat="1" ht="16.45" customHeight="1">
      <c r="A350" s="72"/>
      <c r="B350" s="86"/>
      <c r="C350" s="223" t="s">
        <v>201</v>
      </c>
      <c r="D350" s="207"/>
      <c r="E350" s="207"/>
      <c r="F350" s="208"/>
      <c r="G350" s="208"/>
      <c r="H350" s="208"/>
      <c r="I350" s="209"/>
    </row>
    <row r="351" spans="1:9" s="71" customFormat="1" ht="16.45" customHeight="1">
      <c r="A351" s="72"/>
      <c r="B351" s="195"/>
      <c r="C351" s="224" t="s">
        <v>3</v>
      </c>
      <c r="D351" s="210">
        <v>3</v>
      </c>
      <c r="E351" s="210" t="s">
        <v>4</v>
      </c>
      <c r="F351" s="104"/>
      <c r="G351" s="104"/>
      <c r="H351" s="75">
        <f>ROUND(D351*F351, 0)</f>
        <v>0</v>
      </c>
      <c r="I351" s="75">
        <f>ROUND(D351*G351, 0)</f>
        <v>0</v>
      </c>
    </row>
    <row r="352" spans="1:9" s="71" customFormat="1" ht="15.05" customHeight="1">
      <c r="A352" s="72"/>
      <c r="B352" s="103">
        <v>2</v>
      </c>
      <c r="C352" s="105" t="s">
        <v>395</v>
      </c>
      <c r="D352" s="201"/>
      <c r="E352" s="201"/>
      <c r="F352" s="202"/>
      <c r="G352" s="202"/>
      <c r="H352" s="202"/>
      <c r="I352" s="203"/>
    </row>
    <row r="353" spans="1:9" s="71" customFormat="1" ht="27.7" customHeight="1">
      <c r="A353" s="72"/>
      <c r="B353" s="86"/>
      <c r="C353" s="87" t="s">
        <v>195</v>
      </c>
      <c r="D353" s="204"/>
      <c r="E353" s="204"/>
      <c r="F353" s="205"/>
      <c r="G353" s="205"/>
      <c r="H353" s="205"/>
      <c r="I353" s="206"/>
    </row>
    <row r="354" spans="1:9" s="71" customFormat="1" ht="66.7" customHeight="1">
      <c r="A354" s="72"/>
      <c r="B354" s="86"/>
      <c r="C354" s="87" t="s">
        <v>398</v>
      </c>
      <c r="D354" s="204"/>
      <c r="E354" s="204"/>
      <c r="F354" s="205"/>
      <c r="G354" s="205"/>
      <c r="H354" s="205"/>
      <c r="I354" s="206"/>
    </row>
    <row r="355" spans="1:9" s="71" customFormat="1" ht="15.05" customHeight="1">
      <c r="A355" s="72"/>
      <c r="B355" s="86"/>
      <c r="C355" s="87" t="s">
        <v>396</v>
      </c>
      <c r="D355" s="204"/>
      <c r="E355" s="204"/>
      <c r="F355" s="205"/>
      <c r="G355" s="205"/>
      <c r="H355" s="205"/>
      <c r="I355" s="206"/>
    </row>
    <row r="356" spans="1:9" s="71" customFormat="1" ht="16.45" customHeight="1">
      <c r="A356" s="72"/>
      <c r="B356" s="86"/>
      <c r="C356" s="223" t="s">
        <v>203</v>
      </c>
      <c r="D356" s="207"/>
      <c r="E356" s="207"/>
      <c r="F356" s="208"/>
      <c r="G356" s="208"/>
      <c r="H356" s="208"/>
      <c r="I356" s="209"/>
    </row>
    <row r="357" spans="1:9" s="71" customFormat="1" ht="16.45" customHeight="1">
      <c r="A357" s="72"/>
      <c r="B357" s="195"/>
      <c r="C357" s="224" t="s">
        <v>3</v>
      </c>
      <c r="D357" s="210">
        <v>1</v>
      </c>
      <c r="E357" s="210" t="s">
        <v>4</v>
      </c>
      <c r="F357" s="104"/>
      <c r="G357" s="104"/>
      <c r="H357" s="75">
        <f>ROUND(D357*F357, 0)</f>
        <v>0</v>
      </c>
      <c r="I357" s="75">
        <f>ROUND(D357*G357, 0)</f>
        <v>0</v>
      </c>
    </row>
    <row r="358" spans="1:9" s="71" customFormat="1" ht="31.5" customHeight="1">
      <c r="A358" s="72"/>
      <c r="B358" s="103">
        <v>3</v>
      </c>
      <c r="C358" s="105" t="s">
        <v>397</v>
      </c>
      <c r="D358" s="201"/>
      <c r="E358" s="201"/>
      <c r="F358" s="202"/>
      <c r="G358" s="202"/>
      <c r="H358" s="202"/>
      <c r="I358" s="203"/>
    </row>
    <row r="359" spans="1:9" s="71" customFormat="1" ht="27.7" customHeight="1">
      <c r="A359" s="72"/>
      <c r="B359" s="86"/>
      <c r="C359" s="87" t="s">
        <v>195</v>
      </c>
      <c r="D359" s="204"/>
      <c r="E359" s="204"/>
      <c r="F359" s="205"/>
      <c r="G359" s="205"/>
      <c r="H359" s="205"/>
      <c r="I359" s="206"/>
    </row>
    <row r="360" spans="1:9" s="71" customFormat="1" ht="41.95" customHeight="1">
      <c r="A360" s="72"/>
      <c r="B360" s="86"/>
      <c r="C360" s="87" t="s">
        <v>399</v>
      </c>
      <c r="D360" s="204"/>
      <c r="E360" s="204"/>
      <c r="F360" s="205"/>
      <c r="G360" s="205"/>
      <c r="H360" s="205"/>
      <c r="I360" s="206"/>
    </row>
    <row r="361" spans="1:9" s="71" customFormat="1" ht="15.05" customHeight="1">
      <c r="A361" s="72"/>
      <c r="B361" s="86"/>
      <c r="C361" s="87" t="s">
        <v>400</v>
      </c>
      <c r="D361" s="204"/>
      <c r="E361" s="204"/>
      <c r="F361" s="205"/>
      <c r="G361" s="205"/>
      <c r="H361" s="205"/>
      <c r="I361" s="206"/>
    </row>
    <row r="362" spans="1:9" s="71" customFormat="1" ht="16.45" customHeight="1">
      <c r="A362" s="72"/>
      <c r="B362" s="86"/>
      <c r="C362" s="223" t="s">
        <v>205</v>
      </c>
      <c r="D362" s="207"/>
      <c r="E362" s="207"/>
      <c r="F362" s="208"/>
      <c r="G362" s="208"/>
      <c r="H362" s="208"/>
      <c r="I362" s="209"/>
    </row>
    <row r="363" spans="1:9" s="71" customFormat="1" ht="16.45" customHeight="1">
      <c r="A363" s="72"/>
      <c r="B363" s="195"/>
      <c r="C363" s="224" t="s">
        <v>3</v>
      </c>
      <c r="D363" s="210">
        <v>1</v>
      </c>
      <c r="E363" s="210" t="s">
        <v>4</v>
      </c>
      <c r="F363" s="104"/>
      <c r="G363" s="104"/>
      <c r="H363" s="75">
        <f>ROUND(D363*F363, 0)</f>
        <v>0</v>
      </c>
      <c r="I363" s="75">
        <f>ROUND(D363*G363, 0)</f>
        <v>0</v>
      </c>
    </row>
    <row r="364" spans="1:9" s="71" customFormat="1" ht="14.25" customHeight="1">
      <c r="A364" s="72"/>
      <c r="B364" s="103">
        <v>4</v>
      </c>
      <c r="C364" s="105" t="s">
        <v>401</v>
      </c>
      <c r="D364" s="201"/>
      <c r="E364" s="201"/>
      <c r="F364" s="202"/>
      <c r="G364" s="202"/>
      <c r="H364" s="202"/>
      <c r="I364" s="203"/>
    </row>
    <row r="365" spans="1:9" s="71" customFormat="1" ht="27.7" customHeight="1">
      <c r="A365" s="72"/>
      <c r="B365" s="86"/>
      <c r="C365" s="87" t="s">
        <v>195</v>
      </c>
      <c r="D365" s="204"/>
      <c r="E365" s="204"/>
      <c r="F365" s="205"/>
      <c r="G365" s="205"/>
      <c r="H365" s="205"/>
      <c r="I365" s="206"/>
    </row>
    <row r="366" spans="1:9" s="71" customFormat="1" ht="29.3" customHeight="1">
      <c r="A366" s="72"/>
      <c r="B366" s="86"/>
      <c r="C366" s="87" t="s">
        <v>402</v>
      </c>
      <c r="D366" s="204"/>
      <c r="E366" s="204"/>
      <c r="F366" s="205"/>
      <c r="G366" s="205"/>
      <c r="H366" s="205"/>
      <c r="I366" s="206"/>
    </row>
    <row r="367" spans="1:9" s="71" customFormat="1" ht="29.3" customHeight="1">
      <c r="A367" s="72"/>
      <c r="B367" s="86"/>
      <c r="C367" s="87" t="s">
        <v>403</v>
      </c>
      <c r="D367" s="204"/>
      <c r="E367" s="204"/>
      <c r="F367" s="205"/>
      <c r="G367" s="205"/>
      <c r="H367" s="205"/>
      <c r="I367" s="206"/>
    </row>
    <row r="368" spans="1:9" s="71" customFormat="1" ht="27.1" customHeight="1">
      <c r="A368" s="72"/>
      <c r="B368" s="86"/>
      <c r="C368" s="87" t="s">
        <v>404</v>
      </c>
      <c r="D368" s="204"/>
      <c r="E368" s="204"/>
      <c r="F368" s="205"/>
      <c r="G368" s="205"/>
      <c r="H368" s="205"/>
      <c r="I368" s="206"/>
    </row>
    <row r="369" spans="1:9" s="71" customFormat="1" ht="16.45" customHeight="1">
      <c r="A369" s="72"/>
      <c r="B369" s="86"/>
      <c r="C369" s="223" t="s">
        <v>207</v>
      </c>
      <c r="D369" s="207"/>
      <c r="E369" s="207"/>
      <c r="F369" s="208"/>
      <c r="G369" s="208"/>
      <c r="H369" s="208"/>
      <c r="I369" s="209"/>
    </row>
    <row r="370" spans="1:9" s="71" customFormat="1" ht="16.45" customHeight="1">
      <c r="A370" s="72"/>
      <c r="B370" s="195"/>
      <c r="C370" s="224" t="s">
        <v>3</v>
      </c>
      <c r="D370" s="210">
        <v>2</v>
      </c>
      <c r="E370" s="210" t="s">
        <v>4</v>
      </c>
      <c r="F370" s="104"/>
      <c r="G370" s="104"/>
      <c r="H370" s="75">
        <f>ROUND(D370*F370, 0)</f>
        <v>0</v>
      </c>
      <c r="I370" s="75">
        <f>ROUND(D370*G370, 0)</f>
        <v>0</v>
      </c>
    </row>
    <row r="371" spans="1:9" s="71" customFormat="1" ht="15.05" customHeight="1">
      <c r="A371" s="72"/>
      <c r="B371" s="103">
        <v>5</v>
      </c>
      <c r="C371" s="105" t="s">
        <v>652</v>
      </c>
      <c r="D371" s="201"/>
      <c r="E371" s="201"/>
      <c r="F371" s="202"/>
      <c r="G371" s="202"/>
      <c r="H371" s="202"/>
      <c r="I371" s="203"/>
    </row>
    <row r="372" spans="1:9" s="71" customFormat="1" ht="29.3" customHeight="1">
      <c r="A372" s="72"/>
      <c r="B372" s="86"/>
      <c r="C372" s="87" t="s">
        <v>195</v>
      </c>
      <c r="D372" s="204"/>
      <c r="E372" s="204"/>
      <c r="F372" s="205"/>
      <c r="G372" s="205"/>
      <c r="H372" s="205"/>
      <c r="I372" s="206"/>
    </row>
    <row r="373" spans="1:9" s="71" customFormat="1" ht="39.799999999999997" customHeight="1">
      <c r="A373" s="72"/>
      <c r="B373" s="86"/>
      <c r="C373" s="87" t="s">
        <v>429</v>
      </c>
      <c r="D373" s="204"/>
      <c r="E373" s="204"/>
      <c r="F373" s="205"/>
      <c r="G373" s="205"/>
      <c r="H373" s="205"/>
      <c r="I373" s="206"/>
    </row>
    <row r="374" spans="1:9" s="71" customFormat="1" ht="29.3" customHeight="1">
      <c r="A374" s="72"/>
      <c r="B374" s="86"/>
      <c r="C374" s="87" t="s">
        <v>430</v>
      </c>
      <c r="D374" s="204"/>
      <c r="E374" s="204"/>
      <c r="F374" s="205"/>
      <c r="G374" s="205"/>
      <c r="H374" s="205"/>
      <c r="I374" s="206"/>
    </row>
    <row r="375" spans="1:9" s="71" customFormat="1" ht="29.3" customHeight="1">
      <c r="A375" s="72"/>
      <c r="B375" s="86"/>
      <c r="C375" s="87" t="s">
        <v>431</v>
      </c>
      <c r="D375" s="204"/>
      <c r="E375" s="204"/>
      <c r="F375" s="205"/>
      <c r="G375" s="205"/>
      <c r="H375" s="205"/>
      <c r="I375" s="206"/>
    </row>
    <row r="376" spans="1:9" s="71" customFormat="1" ht="16.45" customHeight="1">
      <c r="A376" s="72"/>
      <c r="B376" s="93"/>
      <c r="C376" s="76" t="s">
        <v>211</v>
      </c>
      <c r="D376" s="207"/>
      <c r="E376" s="207"/>
      <c r="F376" s="208"/>
      <c r="G376" s="208"/>
      <c r="H376" s="208"/>
      <c r="I376" s="209"/>
    </row>
    <row r="377" spans="1:9" s="71" customFormat="1" ht="16.45" customHeight="1">
      <c r="A377" s="72"/>
      <c r="B377" s="77"/>
      <c r="C377" s="115" t="s">
        <v>3</v>
      </c>
      <c r="D377" s="210">
        <v>14</v>
      </c>
      <c r="E377" s="210" t="s">
        <v>4</v>
      </c>
      <c r="F377" s="104"/>
      <c r="G377" s="104"/>
      <c r="H377" s="75">
        <f>ROUND(D377*F377, 0)</f>
        <v>0</v>
      </c>
      <c r="I377" s="75">
        <f>ROUND(D377*G377, 0)</f>
        <v>0</v>
      </c>
    </row>
    <row r="378" spans="1:9" s="71" customFormat="1" ht="15.05" customHeight="1">
      <c r="A378" s="72"/>
      <c r="B378" s="103">
        <v>6</v>
      </c>
      <c r="C378" s="105" t="s">
        <v>653</v>
      </c>
      <c r="D378" s="201"/>
      <c r="E378" s="201"/>
      <c r="F378" s="202"/>
      <c r="G378" s="202"/>
      <c r="H378" s="202"/>
      <c r="I378" s="203"/>
    </row>
    <row r="379" spans="1:9" s="71" customFormat="1" ht="28.5" customHeight="1">
      <c r="A379" s="72"/>
      <c r="B379" s="86"/>
      <c r="C379" s="87" t="s">
        <v>195</v>
      </c>
      <c r="D379" s="204"/>
      <c r="E379" s="204"/>
      <c r="F379" s="205"/>
      <c r="G379" s="205"/>
      <c r="H379" s="205"/>
      <c r="I379" s="206"/>
    </row>
    <row r="380" spans="1:9" s="71" customFormat="1" ht="39.799999999999997" customHeight="1">
      <c r="A380" s="72"/>
      <c r="B380" s="86"/>
      <c r="C380" s="87" t="s">
        <v>435</v>
      </c>
      <c r="D380" s="204"/>
      <c r="E380" s="204"/>
      <c r="F380" s="205"/>
      <c r="G380" s="205"/>
      <c r="H380" s="205"/>
      <c r="I380" s="206"/>
    </row>
    <row r="381" spans="1:9" s="71" customFormat="1" ht="29.3" customHeight="1">
      <c r="A381" s="72"/>
      <c r="B381" s="86"/>
      <c r="C381" s="87" t="s">
        <v>432</v>
      </c>
      <c r="D381" s="204"/>
      <c r="E381" s="204"/>
      <c r="F381" s="205"/>
      <c r="G381" s="205"/>
      <c r="H381" s="205"/>
      <c r="I381" s="206"/>
    </row>
    <row r="382" spans="1:9" s="71" customFormat="1" ht="29.3" customHeight="1">
      <c r="A382" s="72"/>
      <c r="B382" s="86"/>
      <c r="C382" s="87" t="s">
        <v>433</v>
      </c>
      <c r="D382" s="204"/>
      <c r="E382" s="204"/>
      <c r="F382" s="205"/>
      <c r="G382" s="205"/>
      <c r="H382" s="205"/>
      <c r="I382" s="206"/>
    </row>
    <row r="383" spans="1:9" s="71" customFormat="1" ht="16.45" customHeight="1">
      <c r="A383" s="72"/>
      <c r="B383" s="93"/>
      <c r="C383" s="76" t="s">
        <v>213</v>
      </c>
      <c r="D383" s="207"/>
      <c r="E383" s="207"/>
      <c r="F383" s="208"/>
      <c r="G383" s="208"/>
      <c r="H383" s="208"/>
      <c r="I383" s="209"/>
    </row>
    <row r="384" spans="1:9" s="71" customFormat="1" ht="16.45" customHeight="1">
      <c r="A384" s="72"/>
      <c r="B384" s="77"/>
      <c r="C384" s="115" t="s">
        <v>3</v>
      </c>
      <c r="D384" s="210">
        <v>38</v>
      </c>
      <c r="E384" s="210" t="s">
        <v>4</v>
      </c>
      <c r="F384" s="104"/>
      <c r="G384" s="104"/>
      <c r="H384" s="75">
        <f>ROUND(D384*F384, 0)</f>
        <v>0</v>
      </c>
      <c r="I384" s="75">
        <f>ROUND(D384*G384, 0)</f>
        <v>0</v>
      </c>
    </row>
    <row r="385" spans="1:9" s="71" customFormat="1" ht="15.05" customHeight="1">
      <c r="A385" s="72"/>
      <c r="B385" s="103">
        <v>7</v>
      </c>
      <c r="C385" s="105" t="s">
        <v>475</v>
      </c>
      <c r="D385" s="201"/>
      <c r="E385" s="201"/>
      <c r="F385" s="202"/>
      <c r="G385" s="202"/>
      <c r="H385" s="202"/>
      <c r="I385" s="203"/>
    </row>
    <row r="386" spans="1:9" s="71" customFormat="1" ht="26.3" customHeight="1">
      <c r="A386" s="72"/>
      <c r="B386" s="86"/>
      <c r="C386" s="87" t="s">
        <v>195</v>
      </c>
      <c r="D386" s="204"/>
      <c r="E386" s="204"/>
      <c r="F386" s="205"/>
      <c r="G386" s="205"/>
      <c r="H386" s="205"/>
      <c r="I386" s="206"/>
    </row>
    <row r="387" spans="1:9" s="71" customFormat="1" ht="55.6" customHeight="1">
      <c r="A387" s="72"/>
      <c r="B387" s="86"/>
      <c r="C387" s="87" t="s">
        <v>478</v>
      </c>
      <c r="D387" s="204"/>
      <c r="E387" s="204"/>
      <c r="F387" s="205"/>
      <c r="G387" s="205"/>
      <c r="H387" s="205"/>
      <c r="I387" s="206"/>
    </row>
    <row r="388" spans="1:9" s="71" customFormat="1" ht="17.25" customHeight="1">
      <c r="A388" s="72"/>
      <c r="B388" s="86"/>
      <c r="C388" s="87" t="s">
        <v>476</v>
      </c>
      <c r="D388" s="204"/>
      <c r="E388" s="204"/>
      <c r="F388" s="205"/>
      <c r="G388" s="205"/>
      <c r="H388" s="205"/>
      <c r="I388" s="206"/>
    </row>
    <row r="389" spans="1:9" s="71" customFormat="1" ht="26.3" customHeight="1">
      <c r="A389" s="72"/>
      <c r="B389" s="86"/>
      <c r="C389" s="87" t="s">
        <v>477</v>
      </c>
      <c r="D389" s="204"/>
      <c r="E389" s="204"/>
      <c r="F389" s="205"/>
      <c r="G389" s="205"/>
      <c r="H389" s="205"/>
      <c r="I389" s="206"/>
    </row>
    <row r="390" spans="1:9" s="71" customFormat="1" ht="16.45" customHeight="1">
      <c r="A390" s="72"/>
      <c r="B390" s="93"/>
      <c r="C390" s="223" t="s">
        <v>229</v>
      </c>
      <c r="D390" s="207"/>
      <c r="E390" s="207"/>
      <c r="F390" s="208"/>
      <c r="G390" s="208"/>
      <c r="H390" s="208"/>
      <c r="I390" s="209"/>
    </row>
    <row r="391" spans="1:9" s="71" customFormat="1" ht="16.45" customHeight="1">
      <c r="A391" s="72"/>
      <c r="B391" s="77"/>
      <c r="C391" s="224" t="s">
        <v>3</v>
      </c>
      <c r="D391" s="210">
        <v>1</v>
      </c>
      <c r="E391" s="210" t="s">
        <v>4</v>
      </c>
      <c r="F391" s="104"/>
      <c r="G391" s="104"/>
      <c r="H391" s="75">
        <f>ROUND(D391*F391, 0)</f>
        <v>0</v>
      </c>
      <c r="I391" s="75">
        <f>ROUND(D391*G391, 0)</f>
        <v>0</v>
      </c>
    </row>
    <row r="392" spans="1:9" s="71" customFormat="1" ht="15.05" customHeight="1">
      <c r="A392" s="72"/>
      <c r="B392" s="103">
        <v>8</v>
      </c>
      <c r="C392" s="105" t="s">
        <v>480</v>
      </c>
      <c r="D392" s="201"/>
      <c r="E392" s="201"/>
      <c r="F392" s="202"/>
      <c r="G392" s="202"/>
      <c r="H392" s="202"/>
      <c r="I392" s="203"/>
    </row>
    <row r="393" spans="1:9" s="71" customFormat="1" ht="26.3" customHeight="1">
      <c r="A393" s="72"/>
      <c r="B393" s="86"/>
      <c r="C393" s="87" t="s">
        <v>195</v>
      </c>
      <c r="D393" s="204"/>
      <c r="E393" s="204"/>
      <c r="F393" s="205"/>
      <c r="G393" s="205"/>
      <c r="H393" s="205"/>
      <c r="I393" s="206"/>
    </row>
    <row r="394" spans="1:9" s="71" customFormat="1" ht="41.95" customHeight="1">
      <c r="A394" s="72"/>
      <c r="B394" s="86"/>
      <c r="C394" s="87" t="s">
        <v>481</v>
      </c>
      <c r="D394" s="204"/>
      <c r="E394" s="204"/>
      <c r="F394" s="205"/>
      <c r="G394" s="205"/>
      <c r="H394" s="205"/>
      <c r="I394" s="206"/>
    </row>
    <row r="395" spans="1:9" s="71" customFormat="1" ht="26.3" customHeight="1">
      <c r="A395" s="72"/>
      <c r="B395" s="86"/>
      <c r="C395" s="87" t="s">
        <v>482</v>
      </c>
      <c r="D395" s="204"/>
      <c r="E395" s="204"/>
      <c r="F395" s="205"/>
      <c r="G395" s="205"/>
      <c r="H395" s="205"/>
      <c r="I395" s="206"/>
    </row>
    <row r="396" spans="1:9" s="71" customFormat="1" ht="16.45" customHeight="1">
      <c r="A396" s="72"/>
      <c r="B396" s="93"/>
      <c r="C396" s="223" t="s">
        <v>231</v>
      </c>
      <c r="D396" s="207"/>
      <c r="E396" s="207"/>
      <c r="F396" s="208"/>
      <c r="G396" s="208"/>
      <c r="H396" s="208"/>
      <c r="I396" s="209"/>
    </row>
    <row r="397" spans="1:9" s="71" customFormat="1" ht="16.45" customHeight="1">
      <c r="A397" s="72"/>
      <c r="B397" s="77"/>
      <c r="C397" s="224" t="s">
        <v>3</v>
      </c>
      <c r="D397" s="210">
        <v>3</v>
      </c>
      <c r="E397" s="210" t="s">
        <v>4</v>
      </c>
      <c r="F397" s="104"/>
      <c r="G397" s="104"/>
      <c r="H397" s="75">
        <f>ROUND(D397*F397, 0)</f>
        <v>0</v>
      </c>
      <c r="I397" s="75">
        <f>ROUND(D397*G397, 0)</f>
        <v>0</v>
      </c>
    </row>
    <row r="398" spans="1:9" s="71" customFormat="1" ht="15.05" customHeight="1">
      <c r="A398" s="72"/>
      <c r="B398" s="103">
        <v>9</v>
      </c>
      <c r="C398" s="105" t="s">
        <v>485</v>
      </c>
      <c r="D398" s="201"/>
      <c r="E398" s="201"/>
      <c r="F398" s="202"/>
      <c r="G398" s="202"/>
      <c r="H398" s="202"/>
      <c r="I398" s="203"/>
    </row>
    <row r="399" spans="1:9" s="71" customFormat="1" ht="26.3" customHeight="1">
      <c r="A399" s="72"/>
      <c r="B399" s="86"/>
      <c r="C399" s="87" t="s">
        <v>195</v>
      </c>
      <c r="D399" s="204"/>
      <c r="E399" s="204"/>
      <c r="F399" s="205"/>
      <c r="G399" s="205"/>
      <c r="H399" s="205"/>
      <c r="I399" s="206"/>
    </row>
    <row r="400" spans="1:9" s="71" customFormat="1" ht="92.2" customHeight="1">
      <c r="A400" s="72"/>
      <c r="B400" s="86"/>
      <c r="C400" s="87" t="s">
        <v>483</v>
      </c>
      <c r="D400" s="204"/>
      <c r="E400" s="204"/>
      <c r="F400" s="205"/>
      <c r="G400" s="205"/>
      <c r="H400" s="205"/>
      <c r="I400" s="206"/>
    </row>
    <row r="401" spans="1:9" s="71" customFormat="1" ht="26.3" customHeight="1">
      <c r="A401" s="72"/>
      <c r="B401" s="86"/>
      <c r="C401" s="87" t="s">
        <v>484</v>
      </c>
      <c r="D401" s="204"/>
      <c r="E401" s="204"/>
      <c r="F401" s="205"/>
      <c r="G401" s="205"/>
      <c r="H401" s="205"/>
      <c r="I401" s="206"/>
    </row>
    <row r="402" spans="1:9" s="71" customFormat="1" ht="16.45" customHeight="1">
      <c r="A402" s="72"/>
      <c r="B402" s="93"/>
      <c r="C402" s="223" t="s">
        <v>233</v>
      </c>
      <c r="D402" s="207"/>
      <c r="E402" s="207"/>
      <c r="F402" s="208"/>
      <c r="G402" s="208"/>
      <c r="H402" s="208"/>
      <c r="I402" s="209"/>
    </row>
    <row r="403" spans="1:9" s="71" customFormat="1" ht="16.45" customHeight="1">
      <c r="A403" s="72"/>
      <c r="B403" s="77"/>
      <c r="C403" s="224" t="s">
        <v>3</v>
      </c>
      <c r="D403" s="210">
        <v>1</v>
      </c>
      <c r="E403" s="210" t="s">
        <v>4</v>
      </c>
      <c r="F403" s="104"/>
      <c r="G403" s="104"/>
      <c r="H403" s="75">
        <f>ROUND(D403*F403, 0)</f>
        <v>0</v>
      </c>
      <c r="I403" s="75">
        <f>ROUND(D403*G403, 0)</f>
        <v>0</v>
      </c>
    </row>
    <row r="404" spans="1:9" s="71" customFormat="1" ht="23.95" customHeight="1">
      <c r="A404" s="72"/>
      <c r="B404" s="103">
        <v>10</v>
      </c>
      <c r="C404" s="105" t="s">
        <v>487</v>
      </c>
      <c r="D404" s="201"/>
      <c r="E404" s="201"/>
      <c r="F404" s="202"/>
      <c r="G404" s="202"/>
      <c r="H404" s="202"/>
      <c r="I404" s="203"/>
    </row>
    <row r="405" spans="1:9" s="71" customFormat="1" ht="26.3" customHeight="1">
      <c r="A405" s="72"/>
      <c r="B405" s="86"/>
      <c r="C405" s="87" t="s">
        <v>195</v>
      </c>
      <c r="D405" s="204"/>
      <c r="E405" s="204"/>
      <c r="F405" s="205"/>
      <c r="G405" s="205"/>
      <c r="H405" s="205"/>
      <c r="I405" s="206"/>
    </row>
    <row r="406" spans="1:9" s="71" customFormat="1" ht="77.95" customHeight="1">
      <c r="A406" s="72"/>
      <c r="B406" s="86"/>
      <c r="C406" s="87" t="s">
        <v>486</v>
      </c>
      <c r="D406" s="204"/>
      <c r="E406" s="204"/>
      <c r="F406" s="205"/>
      <c r="G406" s="205"/>
      <c r="H406" s="205"/>
      <c r="I406" s="206"/>
    </row>
    <row r="407" spans="1:9" s="71" customFormat="1" ht="26.3" customHeight="1">
      <c r="A407" s="72"/>
      <c r="B407" s="86"/>
      <c r="C407" s="87" t="s">
        <v>488</v>
      </c>
      <c r="D407" s="204"/>
      <c r="E407" s="204"/>
      <c r="F407" s="205"/>
      <c r="G407" s="205"/>
      <c r="H407" s="205"/>
      <c r="I407" s="206"/>
    </row>
    <row r="408" spans="1:9" s="71" customFormat="1" ht="26.3" customHeight="1">
      <c r="A408" s="72"/>
      <c r="B408" s="86"/>
      <c r="C408" s="87" t="s">
        <v>489</v>
      </c>
      <c r="D408" s="204"/>
      <c r="E408" s="204"/>
      <c r="F408" s="205"/>
      <c r="G408" s="205"/>
      <c r="H408" s="205"/>
      <c r="I408" s="206"/>
    </row>
    <row r="409" spans="1:9" s="71" customFormat="1" ht="26.3" customHeight="1">
      <c r="A409" s="72"/>
      <c r="B409" s="86"/>
      <c r="C409" s="87" t="s">
        <v>490</v>
      </c>
      <c r="D409" s="204"/>
      <c r="E409" s="204"/>
      <c r="F409" s="205"/>
      <c r="G409" s="205"/>
      <c r="H409" s="205"/>
      <c r="I409" s="206"/>
    </row>
    <row r="410" spans="1:9" s="71" customFormat="1" ht="26.3" customHeight="1">
      <c r="A410" s="72"/>
      <c r="B410" s="86"/>
      <c r="C410" s="87" t="s">
        <v>491</v>
      </c>
      <c r="D410" s="204"/>
      <c r="E410" s="204"/>
      <c r="F410" s="205"/>
      <c r="G410" s="205"/>
      <c r="H410" s="205"/>
      <c r="I410" s="206"/>
    </row>
    <row r="411" spans="1:9" s="71" customFormat="1" ht="16.45" customHeight="1">
      <c r="A411" s="72"/>
      <c r="B411" s="93"/>
      <c r="C411" s="223" t="s">
        <v>235</v>
      </c>
      <c r="D411" s="207"/>
      <c r="E411" s="207"/>
      <c r="F411" s="208"/>
      <c r="G411" s="208"/>
      <c r="H411" s="208"/>
      <c r="I411" s="209"/>
    </row>
    <row r="412" spans="1:9" s="71" customFormat="1" ht="16.45" customHeight="1">
      <c r="A412" s="72"/>
      <c r="B412" s="77"/>
      <c r="C412" s="224" t="s">
        <v>3</v>
      </c>
      <c r="D412" s="234">
        <v>1</v>
      </c>
      <c r="E412" s="234" t="s">
        <v>4</v>
      </c>
      <c r="F412" s="235"/>
      <c r="G412" s="235"/>
      <c r="H412" s="231">
        <f>ROUND(D412*F412, 0)</f>
        <v>0</v>
      </c>
      <c r="I412" s="231">
        <f>ROUND(D412*G412, 0)</f>
        <v>0</v>
      </c>
    </row>
    <row r="413" spans="1:9" s="71" customFormat="1" ht="13.5" customHeight="1">
      <c r="A413" s="72"/>
      <c r="B413" s="103">
        <v>11</v>
      </c>
      <c r="C413" s="284" t="s">
        <v>492</v>
      </c>
      <c r="D413" s="238"/>
      <c r="E413" s="201"/>
      <c r="F413" s="202"/>
      <c r="G413" s="202"/>
      <c r="H413" s="202"/>
      <c r="I413" s="203"/>
    </row>
    <row r="414" spans="1:9" s="71" customFormat="1" ht="26.3" customHeight="1">
      <c r="A414" s="72"/>
      <c r="B414" s="86"/>
      <c r="C414" s="285" t="s">
        <v>195</v>
      </c>
      <c r="D414" s="239"/>
      <c r="E414" s="204"/>
      <c r="F414" s="205"/>
      <c r="G414" s="205"/>
      <c r="H414" s="205"/>
      <c r="I414" s="206"/>
    </row>
    <row r="415" spans="1:9" s="71" customFormat="1" ht="16.45" customHeight="1">
      <c r="A415" s="72"/>
      <c r="B415" s="86"/>
      <c r="C415" s="285" t="s">
        <v>493</v>
      </c>
      <c r="D415" s="239"/>
      <c r="E415" s="204"/>
      <c r="F415" s="205"/>
      <c r="G415" s="205"/>
      <c r="H415" s="205"/>
      <c r="I415" s="206"/>
    </row>
    <row r="416" spans="1:9" s="71" customFormat="1" ht="26.3">
      <c r="A416" s="72"/>
      <c r="B416" s="86"/>
      <c r="C416" s="285" t="s">
        <v>494</v>
      </c>
      <c r="D416" s="239"/>
      <c r="E416" s="204"/>
      <c r="F416" s="132"/>
      <c r="G416" s="132"/>
      <c r="H416" s="132"/>
      <c r="I416" s="133"/>
    </row>
    <row r="417" spans="1:9" s="71" customFormat="1" ht="16.45" customHeight="1">
      <c r="A417" s="72"/>
      <c r="B417" s="86"/>
      <c r="C417" s="286" t="s">
        <v>237</v>
      </c>
      <c r="D417" s="240"/>
      <c r="E417" s="207"/>
      <c r="F417" s="208"/>
      <c r="G417" s="208"/>
      <c r="H417" s="208"/>
      <c r="I417" s="209"/>
    </row>
    <row r="418" spans="1:9" s="71" customFormat="1" ht="16.45" customHeight="1">
      <c r="A418" s="72"/>
      <c r="B418" s="195"/>
      <c r="C418" s="224" t="s">
        <v>3</v>
      </c>
      <c r="D418" s="236">
        <v>1</v>
      </c>
      <c r="E418" s="236" t="s">
        <v>4</v>
      </c>
      <c r="F418" s="75"/>
      <c r="G418" s="75"/>
      <c r="H418" s="75">
        <f>ROUND(D418*F418, 0)</f>
        <v>0</v>
      </c>
      <c r="I418" s="75">
        <f>ROUND(D418*G418, 0)</f>
        <v>0</v>
      </c>
    </row>
    <row r="419" spans="1:9" s="71" customFormat="1" ht="13.5" customHeight="1">
      <c r="A419" s="72"/>
      <c r="B419" s="103">
        <v>12</v>
      </c>
      <c r="C419" s="284" t="s">
        <v>492</v>
      </c>
      <c r="D419" s="238"/>
      <c r="E419" s="201"/>
      <c r="F419" s="202"/>
      <c r="G419" s="202"/>
      <c r="H419" s="202"/>
      <c r="I419" s="203"/>
    </row>
    <row r="420" spans="1:9" s="71" customFormat="1" ht="26.3" customHeight="1">
      <c r="A420" s="72"/>
      <c r="B420" s="86"/>
      <c r="C420" s="285" t="s">
        <v>195</v>
      </c>
      <c r="D420" s="239"/>
      <c r="E420" s="204"/>
      <c r="F420" s="205"/>
      <c r="G420" s="205"/>
      <c r="H420" s="205"/>
      <c r="I420" s="206"/>
    </row>
    <row r="421" spans="1:9" s="71" customFormat="1" ht="16.45" customHeight="1">
      <c r="A421" s="72"/>
      <c r="B421" s="86"/>
      <c r="C421" s="285" t="s">
        <v>493</v>
      </c>
      <c r="D421" s="239"/>
      <c r="E421" s="204"/>
      <c r="F421" s="205"/>
      <c r="G421" s="205"/>
      <c r="H421" s="205"/>
      <c r="I421" s="206"/>
    </row>
    <row r="422" spans="1:9" s="71" customFormat="1" ht="26.3">
      <c r="A422" s="72"/>
      <c r="B422" s="86"/>
      <c r="C422" s="285" t="s">
        <v>495</v>
      </c>
      <c r="D422" s="239"/>
      <c r="E422" s="204"/>
      <c r="F422" s="132"/>
      <c r="G422" s="132"/>
      <c r="H422" s="132"/>
      <c r="I422" s="133"/>
    </row>
    <row r="423" spans="1:9" s="71" customFormat="1" ht="16.45" customHeight="1">
      <c r="A423" s="72"/>
      <c r="B423" s="86"/>
      <c r="C423" s="286" t="s">
        <v>238</v>
      </c>
      <c r="D423" s="240"/>
      <c r="E423" s="207"/>
      <c r="F423" s="208"/>
      <c r="G423" s="208"/>
      <c r="H423" s="208"/>
      <c r="I423" s="209"/>
    </row>
    <row r="424" spans="1:9" s="71" customFormat="1" ht="16.45" customHeight="1">
      <c r="A424" s="72"/>
      <c r="B424" s="195"/>
      <c r="C424" s="224" t="s">
        <v>3</v>
      </c>
      <c r="D424" s="236">
        <v>1</v>
      </c>
      <c r="E424" s="236" t="s">
        <v>4</v>
      </c>
      <c r="F424" s="75"/>
      <c r="G424" s="75"/>
      <c r="H424" s="75">
        <f>ROUND(D424*F424, 0)</f>
        <v>0</v>
      </c>
      <c r="I424" s="75">
        <f>ROUND(D424*G424, 0)</f>
        <v>0</v>
      </c>
    </row>
    <row r="425" spans="1:9" s="71" customFormat="1" ht="15.05" customHeight="1">
      <c r="A425" s="72"/>
      <c r="B425" s="103">
        <v>13</v>
      </c>
      <c r="C425" s="105" t="s">
        <v>497</v>
      </c>
      <c r="D425" s="201"/>
      <c r="E425" s="201"/>
      <c r="F425" s="202"/>
      <c r="G425" s="202"/>
      <c r="H425" s="202"/>
      <c r="I425" s="203"/>
    </row>
    <row r="426" spans="1:9" s="71" customFormat="1" ht="27.7" customHeight="1">
      <c r="A426" s="72"/>
      <c r="B426" s="86"/>
      <c r="C426" s="87" t="s">
        <v>195</v>
      </c>
      <c r="D426" s="204"/>
      <c r="E426" s="204"/>
      <c r="F426" s="205"/>
      <c r="G426" s="205"/>
      <c r="H426" s="205"/>
      <c r="I426" s="206"/>
    </row>
    <row r="427" spans="1:9" s="71" customFormat="1" ht="54" customHeight="1">
      <c r="A427" s="72"/>
      <c r="B427" s="86"/>
      <c r="C427" s="87" t="s">
        <v>308</v>
      </c>
      <c r="D427" s="204"/>
      <c r="E427" s="204"/>
      <c r="F427" s="205"/>
      <c r="G427" s="205"/>
      <c r="H427" s="205"/>
      <c r="I427" s="206"/>
    </row>
    <row r="428" spans="1:9" s="71" customFormat="1" ht="15.85" customHeight="1">
      <c r="A428" s="72"/>
      <c r="B428" s="86"/>
      <c r="C428" s="87" t="s">
        <v>424</v>
      </c>
      <c r="D428" s="204"/>
      <c r="E428" s="204"/>
      <c r="F428" s="205"/>
      <c r="G428" s="205"/>
      <c r="H428" s="205"/>
      <c r="I428" s="206"/>
    </row>
    <row r="429" spans="1:9" s="71" customFormat="1" ht="27.7" customHeight="1">
      <c r="A429" s="72"/>
      <c r="B429" s="86"/>
      <c r="C429" s="87" t="s">
        <v>425</v>
      </c>
      <c r="D429" s="204"/>
      <c r="E429" s="204"/>
      <c r="F429" s="205"/>
      <c r="G429" s="205"/>
      <c r="H429" s="205"/>
      <c r="I429" s="206"/>
    </row>
    <row r="430" spans="1:9" s="71" customFormat="1" ht="27.1" customHeight="1">
      <c r="A430" s="72"/>
      <c r="B430" s="86"/>
      <c r="C430" s="87" t="s">
        <v>379</v>
      </c>
      <c r="D430" s="204"/>
      <c r="E430" s="204"/>
      <c r="F430" s="205"/>
      <c r="G430" s="205"/>
      <c r="H430" s="205"/>
      <c r="I430" s="206"/>
    </row>
    <row r="431" spans="1:9" s="71" customFormat="1" ht="41.35" customHeight="1">
      <c r="A431" s="72"/>
      <c r="B431" s="86"/>
      <c r="C431" s="87" t="s">
        <v>496</v>
      </c>
      <c r="D431" s="204"/>
      <c r="E431" s="204"/>
      <c r="F431" s="205"/>
      <c r="G431" s="205"/>
      <c r="H431" s="205"/>
      <c r="I431" s="206"/>
    </row>
    <row r="432" spans="1:9" s="71" customFormat="1" ht="27.1" customHeight="1">
      <c r="A432" s="72"/>
      <c r="B432" s="86"/>
      <c r="C432" s="87" t="s">
        <v>499</v>
      </c>
      <c r="D432" s="204"/>
      <c r="E432" s="204"/>
      <c r="F432" s="205"/>
      <c r="G432" s="205"/>
      <c r="H432" s="205"/>
      <c r="I432" s="206"/>
    </row>
    <row r="433" spans="1:9" s="71" customFormat="1" ht="16.45" customHeight="1">
      <c r="A433" s="72"/>
      <c r="B433" s="93"/>
      <c r="C433" s="76" t="s">
        <v>239</v>
      </c>
      <c r="D433" s="207"/>
      <c r="E433" s="207"/>
      <c r="F433" s="208"/>
      <c r="G433" s="208"/>
      <c r="H433" s="208"/>
      <c r="I433" s="209"/>
    </row>
    <row r="434" spans="1:9" s="71" customFormat="1" ht="16.45" customHeight="1">
      <c r="A434" s="72"/>
      <c r="B434" s="77"/>
      <c r="C434" s="115" t="s">
        <v>3</v>
      </c>
      <c r="D434" s="210">
        <v>1</v>
      </c>
      <c r="E434" s="210" t="s">
        <v>4</v>
      </c>
      <c r="F434" s="104"/>
      <c r="G434" s="104"/>
      <c r="H434" s="75">
        <f>ROUND(D434*F434, 0)</f>
        <v>0</v>
      </c>
      <c r="I434" s="75">
        <f>ROUND(D434*G434, 0)</f>
        <v>0</v>
      </c>
    </row>
    <row r="435" spans="1:9" s="71" customFormat="1" ht="15.05" customHeight="1">
      <c r="A435" s="72"/>
      <c r="B435" s="103">
        <v>14</v>
      </c>
      <c r="C435" s="105" t="s">
        <v>541</v>
      </c>
      <c r="D435" s="201"/>
      <c r="E435" s="201"/>
      <c r="F435" s="202"/>
      <c r="G435" s="202"/>
      <c r="H435" s="202"/>
      <c r="I435" s="203"/>
    </row>
    <row r="436" spans="1:9" s="71" customFormat="1" ht="27.7" customHeight="1">
      <c r="A436" s="72"/>
      <c r="B436" s="86"/>
      <c r="C436" s="87" t="s">
        <v>195</v>
      </c>
      <c r="D436" s="204"/>
      <c r="E436" s="204"/>
      <c r="F436" s="205"/>
      <c r="G436" s="205"/>
      <c r="H436" s="205"/>
      <c r="I436" s="206"/>
    </row>
    <row r="437" spans="1:9" s="71" customFormat="1" ht="54.8" customHeight="1">
      <c r="A437" s="72"/>
      <c r="B437" s="86"/>
      <c r="C437" s="87" t="s">
        <v>498</v>
      </c>
      <c r="D437" s="204"/>
      <c r="E437" s="204"/>
      <c r="F437" s="205"/>
      <c r="G437" s="205"/>
      <c r="H437" s="205"/>
      <c r="I437" s="206"/>
    </row>
    <row r="438" spans="1:9" s="71" customFormat="1" ht="27.1" customHeight="1">
      <c r="A438" s="72"/>
      <c r="B438" s="86"/>
      <c r="C438" s="87" t="s">
        <v>379</v>
      </c>
      <c r="D438" s="204"/>
      <c r="E438" s="204"/>
      <c r="F438" s="205"/>
      <c r="G438" s="205"/>
      <c r="H438" s="205"/>
      <c r="I438" s="206"/>
    </row>
    <row r="439" spans="1:9" s="71" customFormat="1" ht="27.1" customHeight="1">
      <c r="A439" s="72"/>
      <c r="B439" s="86"/>
      <c r="C439" s="87" t="s">
        <v>500</v>
      </c>
      <c r="D439" s="204"/>
      <c r="E439" s="204"/>
      <c r="F439" s="205"/>
      <c r="G439" s="205"/>
      <c r="H439" s="205"/>
      <c r="I439" s="206"/>
    </row>
    <row r="440" spans="1:9" s="71" customFormat="1" ht="16.45" customHeight="1">
      <c r="A440" s="72"/>
      <c r="B440" s="93"/>
      <c r="C440" s="76" t="s">
        <v>241</v>
      </c>
      <c r="D440" s="207"/>
      <c r="E440" s="207"/>
      <c r="F440" s="208"/>
      <c r="G440" s="208"/>
      <c r="H440" s="208"/>
      <c r="I440" s="209"/>
    </row>
    <row r="441" spans="1:9" s="71" customFormat="1" ht="16.45" customHeight="1">
      <c r="A441" s="72"/>
      <c r="B441" s="77"/>
      <c r="C441" s="115" t="s">
        <v>3</v>
      </c>
      <c r="D441" s="210">
        <v>1</v>
      </c>
      <c r="E441" s="210" t="s">
        <v>4</v>
      </c>
      <c r="F441" s="104"/>
      <c r="G441" s="104"/>
      <c r="H441" s="75">
        <f>ROUND(D441*F441, 0)</f>
        <v>0</v>
      </c>
      <c r="I441" s="75">
        <f>ROUND(D441*G441, 0)</f>
        <v>0</v>
      </c>
    </row>
    <row r="442" spans="1:9" s="71" customFormat="1" ht="27.1" customHeight="1">
      <c r="A442" s="72"/>
      <c r="B442" s="103">
        <v>15</v>
      </c>
      <c r="C442" s="105" t="s">
        <v>501</v>
      </c>
      <c r="D442" s="201"/>
      <c r="E442" s="201"/>
      <c r="F442" s="202"/>
      <c r="G442" s="202"/>
      <c r="H442" s="202"/>
      <c r="I442" s="203"/>
    </row>
    <row r="443" spans="1:9" s="71" customFormat="1" ht="27.7" customHeight="1">
      <c r="A443" s="72"/>
      <c r="B443" s="86"/>
      <c r="C443" s="87" t="s">
        <v>195</v>
      </c>
      <c r="D443" s="204"/>
      <c r="E443" s="204"/>
      <c r="F443" s="205"/>
      <c r="G443" s="205"/>
      <c r="H443" s="205"/>
      <c r="I443" s="206"/>
    </row>
    <row r="444" spans="1:9" s="71" customFormat="1" ht="65.75">
      <c r="A444" s="72"/>
      <c r="B444" s="86"/>
      <c r="C444" s="87" t="s">
        <v>407</v>
      </c>
      <c r="D444" s="204"/>
      <c r="E444" s="204"/>
      <c r="F444" s="205"/>
      <c r="G444" s="205"/>
      <c r="H444" s="205"/>
      <c r="I444" s="206"/>
    </row>
    <row r="445" spans="1:9" s="71" customFormat="1" ht="27.7" customHeight="1">
      <c r="A445" s="72"/>
      <c r="B445" s="86"/>
      <c r="C445" s="87" t="s">
        <v>502</v>
      </c>
      <c r="D445" s="204"/>
      <c r="E445" s="204"/>
      <c r="F445" s="205"/>
      <c r="G445" s="205"/>
      <c r="H445" s="205"/>
      <c r="I445" s="206"/>
    </row>
    <row r="446" spans="1:9" s="71" customFormat="1" ht="39.450000000000003">
      <c r="A446" s="72"/>
      <c r="B446" s="86"/>
      <c r="C446" s="87" t="s">
        <v>503</v>
      </c>
      <c r="D446" s="204"/>
      <c r="E446" s="204"/>
      <c r="F446" s="205"/>
      <c r="G446" s="205"/>
      <c r="H446" s="205"/>
      <c r="I446" s="206"/>
    </row>
    <row r="447" spans="1:9" s="71" customFormat="1" ht="27.7" customHeight="1">
      <c r="A447" s="72"/>
      <c r="B447" s="86"/>
      <c r="C447" s="87" t="s">
        <v>504</v>
      </c>
      <c r="D447" s="204"/>
      <c r="E447" s="204"/>
      <c r="F447" s="205"/>
      <c r="G447" s="205"/>
      <c r="H447" s="205"/>
      <c r="I447" s="206"/>
    </row>
    <row r="448" spans="1:9" s="71" customFormat="1" ht="16.45" customHeight="1">
      <c r="A448" s="72"/>
      <c r="B448" s="93"/>
      <c r="C448" s="223" t="s">
        <v>243</v>
      </c>
      <c r="D448" s="207"/>
      <c r="E448" s="207"/>
      <c r="F448" s="208"/>
      <c r="G448" s="208"/>
      <c r="H448" s="208"/>
      <c r="I448" s="209"/>
    </row>
    <row r="449" spans="1:9" s="71" customFormat="1" ht="16.45" customHeight="1">
      <c r="A449" s="72"/>
      <c r="B449" s="77"/>
      <c r="C449" s="224" t="s">
        <v>3</v>
      </c>
      <c r="D449" s="210">
        <v>1</v>
      </c>
      <c r="E449" s="210" t="s">
        <v>4</v>
      </c>
      <c r="F449" s="104"/>
      <c r="G449" s="104"/>
      <c r="H449" s="75">
        <f>ROUND(D449*F449, 0)</f>
        <v>0</v>
      </c>
      <c r="I449" s="75">
        <f>ROUND(D449*G449, 0)</f>
        <v>0</v>
      </c>
    </row>
    <row r="450" spans="1:9" s="71" customFormat="1" ht="27.1" customHeight="1">
      <c r="A450" s="72"/>
      <c r="B450" s="103">
        <v>16</v>
      </c>
      <c r="C450" s="105" t="s">
        <v>505</v>
      </c>
      <c r="D450" s="201"/>
      <c r="E450" s="201"/>
      <c r="F450" s="202"/>
      <c r="G450" s="202"/>
      <c r="H450" s="202"/>
      <c r="I450" s="203"/>
    </row>
    <row r="451" spans="1:9" s="71" customFormat="1" ht="27.7" customHeight="1">
      <c r="A451" s="72"/>
      <c r="B451" s="86"/>
      <c r="C451" s="87" t="s">
        <v>195</v>
      </c>
      <c r="D451" s="204"/>
      <c r="E451" s="204"/>
      <c r="F451" s="205"/>
      <c r="G451" s="205"/>
      <c r="H451" s="205"/>
      <c r="I451" s="206"/>
    </row>
    <row r="452" spans="1:9" s="71" customFormat="1" ht="65.75">
      <c r="A452" s="72"/>
      <c r="B452" s="86"/>
      <c r="C452" s="87" t="s">
        <v>506</v>
      </c>
      <c r="D452" s="204"/>
      <c r="E452" s="204"/>
      <c r="F452" s="205"/>
      <c r="G452" s="205"/>
      <c r="H452" s="205"/>
      <c r="I452" s="206"/>
    </row>
    <row r="453" spans="1:9" s="71" customFormat="1" ht="27.7" customHeight="1">
      <c r="A453" s="72"/>
      <c r="B453" s="86"/>
      <c r="C453" s="87" t="s">
        <v>507</v>
      </c>
      <c r="D453" s="204"/>
      <c r="E453" s="204"/>
      <c r="F453" s="205"/>
      <c r="G453" s="205"/>
      <c r="H453" s="205"/>
      <c r="I453" s="206"/>
    </row>
    <row r="454" spans="1:9" s="71" customFormat="1" ht="15.85" customHeight="1">
      <c r="A454" s="72"/>
      <c r="B454" s="86"/>
      <c r="C454" s="87" t="s">
        <v>508</v>
      </c>
      <c r="D454" s="204"/>
      <c r="E454" s="204"/>
      <c r="F454" s="205"/>
      <c r="G454" s="205"/>
      <c r="H454" s="205"/>
      <c r="I454" s="206"/>
    </row>
    <row r="455" spans="1:9" s="71" customFormat="1" ht="15.85" customHeight="1">
      <c r="A455" s="72"/>
      <c r="B455" s="86"/>
      <c r="C455" s="87" t="s">
        <v>510</v>
      </c>
      <c r="D455" s="204"/>
      <c r="E455" s="204"/>
      <c r="F455" s="205"/>
      <c r="G455" s="205"/>
      <c r="H455" s="205"/>
      <c r="I455" s="206"/>
    </row>
    <row r="456" spans="1:9" s="71" customFormat="1" ht="26.3">
      <c r="A456" s="72"/>
      <c r="B456" s="86"/>
      <c r="C456" s="87" t="s">
        <v>509</v>
      </c>
      <c r="D456" s="204"/>
      <c r="E456" s="204"/>
      <c r="F456" s="205"/>
      <c r="G456" s="205"/>
      <c r="H456" s="205"/>
      <c r="I456" s="206"/>
    </row>
    <row r="457" spans="1:9" s="71" customFormat="1" ht="16.45" customHeight="1">
      <c r="A457" s="72"/>
      <c r="B457" s="93"/>
      <c r="C457" s="223" t="s">
        <v>245</v>
      </c>
      <c r="D457" s="207"/>
      <c r="E457" s="207"/>
      <c r="F457" s="208"/>
      <c r="G457" s="208"/>
      <c r="H457" s="208"/>
      <c r="I457" s="209"/>
    </row>
    <row r="458" spans="1:9" s="71" customFormat="1" ht="16.45" customHeight="1">
      <c r="A458" s="72"/>
      <c r="B458" s="77"/>
      <c r="C458" s="224" t="s">
        <v>3</v>
      </c>
      <c r="D458" s="210">
        <v>1</v>
      </c>
      <c r="E458" s="210" t="s">
        <v>4</v>
      </c>
      <c r="F458" s="104"/>
      <c r="G458" s="104"/>
      <c r="H458" s="75">
        <f>ROUND(D458*F458, 0)</f>
        <v>0</v>
      </c>
      <c r="I458" s="75">
        <f>ROUND(D458*G458, 0)</f>
        <v>0</v>
      </c>
    </row>
    <row r="459" spans="1:9" s="71" customFormat="1" ht="16.45" customHeight="1">
      <c r="A459" s="72"/>
      <c r="B459" s="103">
        <v>17</v>
      </c>
      <c r="C459" s="105" t="s">
        <v>511</v>
      </c>
      <c r="D459" s="201"/>
      <c r="E459" s="201"/>
      <c r="F459" s="202"/>
      <c r="G459" s="202"/>
      <c r="H459" s="202"/>
      <c r="I459" s="203"/>
    </row>
    <row r="460" spans="1:9" s="71" customFormat="1" ht="27.7" customHeight="1">
      <c r="A460" s="72"/>
      <c r="B460" s="86"/>
      <c r="C460" s="87" t="s">
        <v>195</v>
      </c>
      <c r="D460" s="204"/>
      <c r="E460" s="204"/>
      <c r="F460" s="205"/>
      <c r="G460" s="205"/>
      <c r="H460" s="205"/>
      <c r="I460" s="206"/>
    </row>
    <row r="461" spans="1:9" s="71" customFormat="1" ht="55.6" customHeight="1">
      <c r="A461" s="72"/>
      <c r="B461" s="86"/>
      <c r="C461" s="87" t="s">
        <v>416</v>
      </c>
      <c r="D461" s="204"/>
      <c r="E461" s="204"/>
      <c r="F461" s="205"/>
      <c r="G461" s="205"/>
      <c r="H461" s="205"/>
      <c r="I461" s="206"/>
    </row>
    <row r="462" spans="1:9" s="71" customFormat="1" ht="28.5" customHeight="1">
      <c r="A462" s="72"/>
      <c r="B462" s="86"/>
      <c r="C462" s="87" t="s">
        <v>512</v>
      </c>
      <c r="D462" s="204"/>
      <c r="E462" s="204"/>
      <c r="F462" s="205"/>
      <c r="G462" s="205"/>
      <c r="H462" s="205"/>
      <c r="I462" s="206"/>
    </row>
    <row r="463" spans="1:9" s="71" customFormat="1" ht="27.1" customHeight="1">
      <c r="A463" s="72"/>
      <c r="B463" s="86"/>
      <c r="C463" s="87" t="s">
        <v>513</v>
      </c>
      <c r="D463" s="204"/>
      <c r="E463" s="204"/>
      <c r="F463" s="205"/>
      <c r="G463" s="205"/>
      <c r="H463" s="205"/>
      <c r="I463" s="206"/>
    </row>
    <row r="464" spans="1:9" s="71" customFormat="1" ht="16.45" customHeight="1">
      <c r="A464" s="72"/>
      <c r="B464" s="86"/>
      <c r="C464" s="223" t="s">
        <v>247</v>
      </c>
      <c r="D464" s="207"/>
      <c r="E464" s="207"/>
      <c r="F464" s="208"/>
      <c r="G464" s="208"/>
      <c r="H464" s="208"/>
      <c r="I464" s="209"/>
    </row>
    <row r="465" spans="1:9" s="71" customFormat="1" ht="16.45" customHeight="1">
      <c r="A465" s="72"/>
      <c r="B465" s="195"/>
      <c r="C465" s="224" t="s">
        <v>3</v>
      </c>
      <c r="D465" s="210">
        <v>1</v>
      </c>
      <c r="E465" s="210" t="s">
        <v>4</v>
      </c>
      <c r="F465" s="104"/>
      <c r="G465" s="104"/>
      <c r="H465" s="75">
        <f>ROUND(D465*F465, 0)</f>
        <v>0</v>
      </c>
      <c r="I465" s="75">
        <f>ROUND(D465*G465, 0)</f>
        <v>0</v>
      </c>
    </row>
    <row r="466" spans="1:9" s="71" customFormat="1" ht="16.45" customHeight="1">
      <c r="A466" s="72"/>
      <c r="B466" s="103">
        <v>18</v>
      </c>
      <c r="C466" s="105" t="s">
        <v>511</v>
      </c>
      <c r="D466" s="201"/>
      <c r="E466" s="201"/>
      <c r="F466" s="202"/>
      <c r="G466" s="202"/>
      <c r="H466" s="202"/>
      <c r="I466" s="203"/>
    </row>
    <row r="467" spans="1:9" s="71" customFormat="1" ht="27.7" customHeight="1">
      <c r="A467" s="72"/>
      <c r="B467" s="86"/>
      <c r="C467" s="87" t="s">
        <v>195</v>
      </c>
      <c r="D467" s="204"/>
      <c r="E467" s="204"/>
      <c r="F467" s="205"/>
      <c r="G467" s="205"/>
      <c r="H467" s="205"/>
      <c r="I467" s="206"/>
    </row>
    <row r="468" spans="1:9" s="71" customFormat="1" ht="55.6" customHeight="1">
      <c r="A468" s="72"/>
      <c r="B468" s="86"/>
      <c r="C468" s="87" t="s">
        <v>416</v>
      </c>
      <c r="D468" s="204"/>
      <c r="E468" s="204"/>
      <c r="F468" s="205"/>
      <c r="G468" s="205"/>
      <c r="H468" s="205"/>
      <c r="I468" s="206"/>
    </row>
    <row r="469" spans="1:9" s="71" customFormat="1" ht="28.5" customHeight="1">
      <c r="A469" s="72"/>
      <c r="B469" s="86"/>
      <c r="C469" s="87" t="s">
        <v>514</v>
      </c>
      <c r="D469" s="204"/>
      <c r="E469" s="204"/>
      <c r="F469" s="205"/>
      <c r="G469" s="205"/>
      <c r="H469" s="205"/>
      <c r="I469" s="206"/>
    </row>
    <row r="470" spans="1:9" s="71" customFormat="1" ht="27.1" customHeight="1">
      <c r="A470" s="72"/>
      <c r="B470" s="86"/>
      <c r="C470" s="87" t="s">
        <v>515</v>
      </c>
      <c r="D470" s="204"/>
      <c r="E470" s="204"/>
      <c r="F470" s="205"/>
      <c r="G470" s="205"/>
      <c r="H470" s="205"/>
      <c r="I470" s="206"/>
    </row>
    <row r="471" spans="1:9" s="71" customFormat="1" ht="16.45" customHeight="1">
      <c r="A471" s="72"/>
      <c r="B471" s="86"/>
      <c r="C471" s="223" t="s">
        <v>248</v>
      </c>
      <c r="D471" s="207"/>
      <c r="E471" s="207"/>
      <c r="F471" s="208"/>
      <c r="G471" s="208"/>
      <c r="H471" s="208"/>
      <c r="I471" s="209"/>
    </row>
    <row r="472" spans="1:9" s="71" customFormat="1" ht="16.45" customHeight="1">
      <c r="A472" s="72"/>
      <c r="B472" s="195"/>
      <c r="C472" s="224" t="s">
        <v>3</v>
      </c>
      <c r="D472" s="210">
        <v>1</v>
      </c>
      <c r="E472" s="210" t="s">
        <v>4</v>
      </c>
      <c r="F472" s="104"/>
      <c r="G472" s="104"/>
      <c r="H472" s="75">
        <f>ROUND(D472*F472, 0)</f>
        <v>0</v>
      </c>
      <c r="I472" s="75">
        <f>ROUND(D472*G472, 0)</f>
        <v>0</v>
      </c>
    </row>
    <row r="473" spans="1:9" s="71" customFormat="1" ht="16.45" customHeight="1">
      <c r="A473" s="72"/>
      <c r="B473" s="103">
        <v>19</v>
      </c>
      <c r="C473" s="105" t="s">
        <v>516</v>
      </c>
      <c r="D473" s="201"/>
      <c r="E473" s="201"/>
      <c r="F473" s="202"/>
      <c r="G473" s="202"/>
      <c r="H473" s="202"/>
      <c r="I473" s="203"/>
    </row>
    <row r="474" spans="1:9" s="71" customFormat="1" ht="27.7" customHeight="1">
      <c r="A474" s="72"/>
      <c r="B474" s="86"/>
      <c r="C474" s="87" t="s">
        <v>195</v>
      </c>
      <c r="D474" s="204"/>
      <c r="E474" s="204"/>
      <c r="F474" s="205"/>
      <c r="G474" s="205"/>
      <c r="H474" s="205"/>
      <c r="I474" s="206"/>
    </row>
    <row r="475" spans="1:9" s="71" customFormat="1" ht="79.55" customHeight="1">
      <c r="A475" s="72"/>
      <c r="B475" s="86"/>
      <c r="C475" s="87" t="s">
        <v>407</v>
      </c>
      <c r="D475" s="204"/>
      <c r="E475" s="204"/>
      <c r="F475" s="205"/>
      <c r="G475" s="205"/>
      <c r="H475" s="205"/>
      <c r="I475" s="206"/>
    </row>
    <row r="476" spans="1:9" s="71" customFormat="1" ht="43.55" customHeight="1">
      <c r="A476" s="72"/>
      <c r="B476" s="86"/>
      <c r="C476" s="87" t="s">
        <v>518</v>
      </c>
      <c r="D476" s="204"/>
      <c r="E476" s="204"/>
      <c r="F476" s="205"/>
      <c r="G476" s="205"/>
      <c r="H476" s="205"/>
      <c r="I476" s="206"/>
    </row>
    <row r="477" spans="1:9" s="71" customFormat="1" ht="27.1" customHeight="1">
      <c r="A477" s="72"/>
      <c r="B477" s="86"/>
      <c r="C477" s="87" t="s">
        <v>517</v>
      </c>
      <c r="D477" s="204"/>
      <c r="E477" s="204"/>
      <c r="F477" s="205"/>
      <c r="G477" s="205"/>
      <c r="H477" s="205"/>
      <c r="I477" s="206"/>
    </row>
    <row r="478" spans="1:9" s="71" customFormat="1" ht="16.45" customHeight="1">
      <c r="A478" s="72"/>
      <c r="B478" s="86"/>
      <c r="C478" s="223" t="s">
        <v>250</v>
      </c>
      <c r="D478" s="207"/>
      <c r="E478" s="207"/>
      <c r="F478" s="208"/>
      <c r="G478" s="208"/>
      <c r="H478" s="208"/>
      <c r="I478" s="209"/>
    </row>
    <row r="479" spans="1:9" s="71" customFormat="1" ht="16.45" customHeight="1">
      <c r="A479" s="72"/>
      <c r="B479" s="195"/>
      <c r="C479" s="224" t="s">
        <v>3</v>
      </c>
      <c r="D479" s="210">
        <v>1</v>
      </c>
      <c r="E479" s="210" t="s">
        <v>4</v>
      </c>
      <c r="F479" s="104"/>
      <c r="G479" s="104"/>
      <c r="H479" s="75">
        <f>ROUND(D479*F479, 0)</f>
        <v>0</v>
      </c>
      <c r="I479" s="75">
        <f>ROUND(D479*G479, 0)</f>
        <v>0</v>
      </c>
    </row>
    <row r="480" spans="1:9" s="71" customFormat="1" ht="16.45" customHeight="1">
      <c r="A480" s="72"/>
      <c r="B480" s="103">
        <v>20</v>
      </c>
      <c r="C480" s="105" t="s">
        <v>519</v>
      </c>
      <c r="D480" s="201"/>
      <c r="E480" s="201"/>
      <c r="F480" s="202"/>
      <c r="G480" s="202"/>
      <c r="H480" s="202"/>
      <c r="I480" s="203"/>
    </row>
    <row r="481" spans="1:9" s="71" customFormat="1" ht="27.7" customHeight="1">
      <c r="A481" s="72"/>
      <c r="B481" s="86"/>
      <c r="C481" s="87" t="s">
        <v>195</v>
      </c>
      <c r="D481" s="204"/>
      <c r="E481" s="204"/>
      <c r="F481" s="205"/>
      <c r="G481" s="205"/>
      <c r="H481" s="205"/>
      <c r="I481" s="206"/>
    </row>
    <row r="482" spans="1:9" s="71" customFormat="1" ht="55.6" customHeight="1">
      <c r="A482" s="72"/>
      <c r="B482" s="86"/>
      <c r="C482" s="87" t="s">
        <v>416</v>
      </c>
      <c r="D482" s="204"/>
      <c r="E482" s="204"/>
      <c r="F482" s="205"/>
      <c r="G482" s="205"/>
      <c r="H482" s="205"/>
      <c r="I482" s="206"/>
    </row>
    <row r="483" spans="1:9" s="71" customFormat="1" ht="28.5" customHeight="1">
      <c r="A483" s="72"/>
      <c r="B483" s="86"/>
      <c r="C483" s="87" t="s">
        <v>520</v>
      </c>
      <c r="D483" s="204"/>
      <c r="E483" s="204"/>
      <c r="F483" s="205"/>
      <c r="G483" s="205"/>
      <c r="H483" s="205"/>
      <c r="I483" s="206"/>
    </row>
    <row r="484" spans="1:9" s="71" customFormat="1" ht="27.1" customHeight="1">
      <c r="A484" s="72"/>
      <c r="B484" s="86"/>
      <c r="C484" s="87" t="s">
        <v>521</v>
      </c>
      <c r="D484" s="204"/>
      <c r="E484" s="204"/>
      <c r="F484" s="205"/>
      <c r="G484" s="205"/>
      <c r="H484" s="205"/>
      <c r="I484" s="206"/>
    </row>
    <row r="485" spans="1:9" s="71" customFormat="1" ht="16.45" customHeight="1">
      <c r="A485" s="72"/>
      <c r="B485" s="86"/>
      <c r="C485" s="223" t="s">
        <v>251</v>
      </c>
      <c r="D485" s="207"/>
      <c r="E485" s="207"/>
      <c r="F485" s="208"/>
      <c r="G485" s="208"/>
      <c r="H485" s="208"/>
      <c r="I485" s="209"/>
    </row>
    <row r="486" spans="1:9" s="71" customFormat="1" ht="16.45" customHeight="1">
      <c r="A486" s="72"/>
      <c r="B486" s="195"/>
      <c r="C486" s="224" t="s">
        <v>3</v>
      </c>
      <c r="D486" s="210">
        <v>1</v>
      </c>
      <c r="E486" s="210" t="s">
        <v>4</v>
      </c>
      <c r="F486" s="104"/>
      <c r="G486" s="104"/>
      <c r="H486" s="75">
        <f>ROUND(D486*F486, 0)</f>
        <v>0</v>
      </c>
      <c r="I486" s="75">
        <f>ROUND(D486*G486, 0)</f>
        <v>0</v>
      </c>
    </row>
    <row r="487" spans="1:9" s="71" customFormat="1" ht="16.45" customHeight="1">
      <c r="A487" s="72"/>
      <c r="B487" s="103">
        <v>21</v>
      </c>
      <c r="C487" s="105" t="s">
        <v>519</v>
      </c>
      <c r="D487" s="201"/>
      <c r="E487" s="201"/>
      <c r="F487" s="202"/>
      <c r="G487" s="202"/>
      <c r="H487" s="202"/>
      <c r="I487" s="203"/>
    </row>
    <row r="488" spans="1:9" s="71" customFormat="1" ht="27.7" customHeight="1">
      <c r="A488" s="72"/>
      <c r="B488" s="86"/>
      <c r="C488" s="87" t="s">
        <v>195</v>
      </c>
      <c r="D488" s="204"/>
      <c r="E488" s="204"/>
      <c r="F488" s="205"/>
      <c r="G488" s="205"/>
      <c r="H488" s="205"/>
      <c r="I488" s="206"/>
    </row>
    <row r="489" spans="1:9" s="71" customFormat="1" ht="55.6" customHeight="1">
      <c r="A489" s="72"/>
      <c r="B489" s="86"/>
      <c r="C489" s="87" t="s">
        <v>416</v>
      </c>
      <c r="D489" s="204"/>
      <c r="E489" s="204"/>
      <c r="F489" s="205"/>
      <c r="G489" s="205"/>
      <c r="H489" s="205"/>
      <c r="I489" s="206"/>
    </row>
    <row r="490" spans="1:9" s="71" customFormat="1" ht="28.5" customHeight="1">
      <c r="A490" s="72"/>
      <c r="B490" s="86"/>
      <c r="C490" s="87" t="s">
        <v>520</v>
      </c>
      <c r="D490" s="204"/>
      <c r="E490" s="204"/>
      <c r="F490" s="205"/>
      <c r="G490" s="205"/>
      <c r="H490" s="205"/>
      <c r="I490" s="206"/>
    </row>
    <row r="491" spans="1:9" s="71" customFormat="1" ht="27.1" customHeight="1">
      <c r="A491" s="72"/>
      <c r="B491" s="86"/>
      <c r="C491" s="87" t="s">
        <v>522</v>
      </c>
      <c r="D491" s="204"/>
      <c r="E491" s="204"/>
      <c r="F491" s="205"/>
      <c r="G491" s="205"/>
      <c r="H491" s="205"/>
      <c r="I491" s="206"/>
    </row>
    <row r="492" spans="1:9" s="71" customFormat="1" ht="16.45" customHeight="1">
      <c r="A492" s="72"/>
      <c r="B492" s="86"/>
      <c r="C492" s="223" t="s">
        <v>253</v>
      </c>
      <c r="D492" s="207"/>
      <c r="E492" s="207"/>
      <c r="F492" s="208"/>
      <c r="G492" s="208"/>
      <c r="H492" s="208"/>
      <c r="I492" s="209"/>
    </row>
    <row r="493" spans="1:9" s="71" customFormat="1" ht="16.45" customHeight="1">
      <c r="A493" s="72"/>
      <c r="B493" s="195"/>
      <c r="C493" s="224" t="s">
        <v>3</v>
      </c>
      <c r="D493" s="210">
        <v>1</v>
      </c>
      <c r="E493" s="210" t="s">
        <v>4</v>
      </c>
      <c r="F493" s="104"/>
      <c r="G493" s="104"/>
      <c r="H493" s="75">
        <f>ROUND(D493*F493, 0)</f>
        <v>0</v>
      </c>
      <c r="I493" s="75">
        <f>ROUND(D493*G493, 0)</f>
        <v>0</v>
      </c>
    </row>
    <row r="494" spans="1:9" s="71" customFormat="1" ht="15.85" customHeight="1">
      <c r="A494" s="72"/>
      <c r="B494" s="103">
        <v>22</v>
      </c>
      <c r="C494" s="105" t="s">
        <v>523</v>
      </c>
      <c r="D494" s="201"/>
      <c r="E494" s="201"/>
      <c r="F494" s="202"/>
      <c r="G494" s="202"/>
      <c r="H494" s="202"/>
      <c r="I494" s="203"/>
    </row>
    <row r="495" spans="1:9" s="71" customFormat="1" ht="27.7" customHeight="1">
      <c r="A495" s="72"/>
      <c r="B495" s="86"/>
      <c r="C495" s="87" t="s">
        <v>195</v>
      </c>
      <c r="D495" s="204"/>
      <c r="E495" s="204"/>
      <c r="F495" s="205"/>
      <c r="G495" s="205"/>
      <c r="H495" s="205"/>
      <c r="I495" s="206"/>
    </row>
    <row r="496" spans="1:9" s="71" customFormat="1" ht="54" customHeight="1">
      <c r="A496" s="72"/>
      <c r="B496" s="86"/>
      <c r="C496" s="87" t="s">
        <v>308</v>
      </c>
      <c r="D496" s="204"/>
      <c r="E496" s="204"/>
      <c r="F496" s="205"/>
      <c r="G496" s="205"/>
      <c r="H496" s="205"/>
      <c r="I496" s="206"/>
    </row>
    <row r="497" spans="1:9" s="71" customFormat="1" ht="15.85" customHeight="1">
      <c r="A497" s="72"/>
      <c r="B497" s="86"/>
      <c r="C497" s="87" t="s">
        <v>424</v>
      </c>
      <c r="D497" s="204"/>
      <c r="E497" s="204"/>
      <c r="F497" s="205"/>
      <c r="G497" s="205"/>
      <c r="H497" s="205"/>
      <c r="I497" s="206"/>
    </row>
    <row r="498" spans="1:9" s="71" customFormat="1" ht="27.7" customHeight="1">
      <c r="A498" s="72"/>
      <c r="B498" s="86"/>
      <c r="C498" s="87" t="s">
        <v>380</v>
      </c>
      <c r="D498" s="204"/>
      <c r="E498" s="204"/>
      <c r="F498" s="205"/>
      <c r="G498" s="205"/>
      <c r="H498" s="205"/>
      <c r="I498" s="206"/>
    </row>
    <row r="499" spans="1:9" s="71" customFormat="1" ht="27.1" customHeight="1">
      <c r="A499" s="72"/>
      <c r="B499" s="86"/>
      <c r="C499" s="87" t="s">
        <v>379</v>
      </c>
      <c r="D499" s="204"/>
      <c r="E499" s="204"/>
      <c r="F499" s="205"/>
      <c r="G499" s="205"/>
      <c r="H499" s="205"/>
      <c r="I499" s="206"/>
    </row>
    <row r="500" spans="1:9" s="71" customFormat="1" ht="27.1" customHeight="1">
      <c r="A500" s="72"/>
      <c r="B500" s="86"/>
      <c r="C500" s="87" t="s">
        <v>524</v>
      </c>
      <c r="D500" s="204"/>
      <c r="E500" s="204"/>
      <c r="F500" s="205"/>
      <c r="G500" s="205"/>
      <c r="H500" s="205"/>
      <c r="I500" s="206"/>
    </row>
    <row r="501" spans="1:9" s="71" customFormat="1" ht="16.45" customHeight="1">
      <c r="A501" s="72"/>
      <c r="B501" s="93"/>
      <c r="C501" s="76" t="s">
        <v>254</v>
      </c>
      <c r="D501" s="207"/>
      <c r="E501" s="207"/>
      <c r="F501" s="208"/>
      <c r="G501" s="208"/>
      <c r="H501" s="208"/>
      <c r="I501" s="209"/>
    </row>
    <row r="502" spans="1:9" s="71" customFormat="1" ht="16.45" customHeight="1">
      <c r="A502" s="72"/>
      <c r="B502" s="77"/>
      <c r="C502" s="115" t="s">
        <v>3</v>
      </c>
      <c r="D502" s="210">
        <v>1</v>
      </c>
      <c r="E502" s="210" t="s">
        <v>4</v>
      </c>
      <c r="F502" s="104"/>
      <c r="G502" s="104"/>
      <c r="H502" s="75">
        <f>ROUND(D502*F502, 0)</f>
        <v>0</v>
      </c>
      <c r="I502" s="75">
        <f>ROUND(D502*G502, 0)</f>
        <v>0</v>
      </c>
    </row>
    <row r="503" spans="1:9" s="71" customFormat="1" ht="16.45" customHeight="1">
      <c r="A503" s="72"/>
      <c r="B503" s="103">
        <v>23</v>
      </c>
      <c r="C503" s="105" t="s">
        <v>525</v>
      </c>
      <c r="D503" s="201"/>
      <c r="E503" s="201"/>
      <c r="F503" s="202"/>
      <c r="G503" s="202"/>
      <c r="H503" s="202"/>
      <c r="I503" s="203"/>
    </row>
    <row r="504" spans="1:9" s="71" customFormat="1" ht="27.7" customHeight="1">
      <c r="A504" s="72"/>
      <c r="B504" s="86"/>
      <c r="C504" s="87" t="s">
        <v>195</v>
      </c>
      <c r="D504" s="204"/>
      <c r="E504" s="204"/>
      <c r="F504" s="205"/>
      <c r="G504" s="205"/>
      <c r="H504" s="205"/>
      <c r="I504" s="206"/>
    </row>
    <row r="505" spans="1:9" s="71" customFormat="1" ht="55.6" customHeight="1">
      <c r="A505" s="72"/>
      <c r="B505" s="86"/>
      <c r="C505" s="87" t="s">
        <v>416</v>
      </c>
      <c r="D505" s="204"/>
      <c r="E505" s="204"/>
      <c r="F505" s="205"/>
      <c r="G505" s="205"/>
      <c r="H505" s="205"/>
      <c r="I505" s="206"/>
    </row>
    <row r="506" spans="1:9" s="71" customFormat="1" ht="28.5" customHeight="1">
      <c r="A506" s="72"/>
      <c r="B506" s="86"/>
      <c r="C506" s="87" t="s">
        <v>520</v>
      </c>
      <c r="D506" s="204"/>
      <c r="E506" s="204"/>
      <c r="F506" s="205"/>
      <c r="G506" s="205"/>
      <c r="H506" s="205"/>
      <c r="I506" s="206"/>
    </row>
    <row r="507" spans="1:9" s="71" customFormat="1" ht="27.1" customHeight="1">
      <c r="A507" s="72"/>
      <c r="B507" s="86"/>
      <c r="C507" s="87" t="s">
        <v>526</v>
      </c>
      <c r="D507" s="204"/>
      <c r="E507" s="204"/>
      <c r="F507" s="205"/>
      <c r="G507" s="205"/>
      <c r="H507" s="205"/>
      <c r="I507" s="206"/>
    </row>
    <row r="508" spans="1:9" s="71" customFormat="1" ht="16.45" customHeight="1">
      <c r="A508" s="72"/>
      <c r="B508" s="86"/>
      <c r="C508" s="223" t="s">
        <v>255</v>
      </c>
      <c r="D508" s="207"/>
      <c r="E508" s="207"/>
      <c r="F508" s="208"/>
      <c r="G508" s="208"/>
      <c r="H508" s="208"/>
      <c r="I508" s="209"/>
    </row>
    <row r="509" spans="1:9" s="71" customFormat="1" ht="16.45" customHeight="1">
      <c r="A509" s="72"/>
      <c r="B509" s="195"/>
      <c r="C509" s="224" t="s">
        <v>3</v>
      </c>
      <c r="D509" s="210">
        <v>1</v>
      </c>
      <c r="E509" s="210" t="s">
        <v>4</v>
      </c>
      <c r="F509" s="104"/>
      <c r="G509" s="104"/>
      <c r="H509" s="75">
        <f>ROUND(D509*F509, 0)</f>
        <v>0</v>
      </c>
      <c r="I509" s="75">
        <f>ROUND(D509*G509, 0)</f>
        <v>0</v>
      </c>
    </row>
    <row r="510" spans="1:9" s="71" customFormat="1" ht="16.45" customHeight="1">
      <c r="A510" s="72"/>
      <c r="B510" s="103">
        <v>24</v>
      </c>
      <c r="C510" s="105" t="s">
        <v>527</v>
      </c>
      <c r="D510" s="201"/>
      <c r="E510" s="201"/>
      <c r="F510" s="202"/>
      <c r="G510" s="202"/>
      <c r="H510" s="202"/>
      <c r="I510" s="203"/>
    </row>
    <row r="511" spans="1:9" s="71" customFormat="1" ht="27.7" customHeight="1">
      <c r="A511" s="72"/>
      <c r="B511" s="86"/>
      <c r="C511" s="87" t="s">
        <v>195</v>
      </c>
      <c r="D511" s="204"/>
      <c r="E511" s="204"/>
      <c r="F511" s="205"/>
      <c r="G511" s="205"/>
      <c r="H511" s="205"/>
      <c r="I511" s="206"/>
    </row>
    <row r="512" spans="1:9" s="71" customFormat="1" ht="67.5" customHeight="1">
      <c r="A512" s="72"/>
      <c r="B512" s="86"/>
      <c r="C512" s="87" t="s">
        <v>411</v>
      </c>
      <c r="D512" s="204"/>
      <c r="E512" s="204"/>
      <c r="F512" s="205"/>
      <c r="G512" s="205"/>
      <c r="H512" s="205"/>
      <c r="I512" s="206"/>
    </row>
    <row r="513" spans="1:9" s="71" customFormat="1" ht="28.5" customHeight="1">
      <c r="A513" s="72"/>
      <c r="B513" s="86"/>
      <c r="C513" s="87" t="s">
        <v>410</v>
      </c>
      <c r="D513" s="204"/>
      <c r="E513" s="204"/>
      <c r="F513" s="205"/>
      <c r="G513" s="205"/>
      <c r="H513" s="205"/>
      <c r="I513" s="206"/>
    </row>
    <row r="514" spans="1:9" s="71" customFormat="1" ht="27.1" customHeight="1">
      <c r="A514" s="72"/>
      <c r="B514" s="86"/>
      <c r="C514" s="87" t="s">
        <v>528</v>
      </c>
      <c r="D514" s="204"/>
      <c r="E514" s="204"/>
      <c r="F514" s="205"/>
      <c r="G514" s="205"/>
      <c r="H514" s="205"/>
      <c r="I514" s="206"/>
    </row>
    <row r="515" spans="1:9" s="71" customFormat="1" ht="16.45" customHeight="1">
      <c r="A515" s="72"/>
      <c r="B515" s="86"/>
      <c r="C515" s="223" t="s">
        <v>256</v>
      </c>
      <c r="D515" s="207"/>
      <c r="E515" s="207"/>
      <c r="F515" s="208"/>
      <c r="G515" s="208"/>
      <c r="H515" s="208"/>
      <c r="I515" s="209"/>
    </row>
    <row r="516" spans="1:9" s="71" customFormat="1" ht="16.45" customHeight="1">
      <c r="A516" s="72"/>
      <c r="B516" s="195"/>
      <c r="C516" s="224" t="s">
        <v>3</v>
      </c>
      <c r="D516" s="210">
        <v>1</v>
      </c>
      <c r="E516" s="210" t="s">
        <v>4</v>
      </c>
      <c r="F516" s="104"/>
      <c r="G516" s="104"/>
      <c r="H516" s="75">
        <f>ROUND(D516*F516, 0)</f>
        <v>0</v>
      </c>
      <c r="I516" s="75">
        <f>ROUND(D516*G516, 0)</f>
        <v>0</v>
      </c>
    </row>
    <row r="517" spans="1:9" s="71" customFormat="1" ht="15.05" customHeight="1">
      <c r="A517" s="72"/>
      <c r="B517" s="103">
        <v>25</v>
      </c>
      <c r="C517" s="105" t="s">
        <v>242</v>
      </c>
      <c r="D517" s="201"/>
      <c r="E517" s="201"/>
      <c r="F517" s="202"/>
      <c r="G517" s="202"/>
      <c r="H517" s="202"/>
      <c r="I517" s="203"/>
    </row>
    <row r="518" spans="1:9" s="71" customFormat="1" ht="27.7" customHeight="1">
      <c r="A518" s="72"/>
      <c r="B518" s="86"/>
      <c r="C518" s="87" t="s">
        <v>195</v>
      </c>
      <c r="D518" s="204"/>
      <c r="E518" s="204"/>
      <c r="F518" s="205"/>
      <c r="G518" s="205"/>
      <c r="H518" s="205"/>
      <c r="I518" s="206"/>
    </row>
    <row r="519" spans="1:9" s="71" customFormat="1" ht="81.099999999999994" customHeight="1">
      <c r="A519" s="72"/>
      <c r="B519" s="86"/>
      <c r="C519" s="87" t="s">
        <v>407</v>
      </c>
      <c r="D519" s="204"/>
      <c r="E519" s="204"/>
      <c r="F519" s="205"/>
      <c r="G519" s="205"/>
      <c r="H519" s="205"/>
      <c r="I519" s="206"/>
    </row>
    <row r="520" spans="1:9" s="71" customFormat="1" ht="30.05" customHeight="1">
      <c r="A520" s="72"/>
      <c r="B520" s="86"/>
      <c r="C520" s="87" t="s">
        <v>502</v>
      </c>
      <c r="D520" s="204"/>
      <c r="E520" s="204"/>
      <c r="F520" s="205"/>
      <c r="G520" s="205"/>
      <c r="H520" s="205"/>
      <c r="I520" s="206"/>
    </row>
    <row r="521" spans="1:9" s="71" customFormat="1" ht="39.799999999999997" customHeight="1">
      <c r="A521" s="72"/>
      <c r="B521" s="86"/>
      <c r="C521" s="87" t="s">
        <v>503</v>
      </c>
      <c r="D521" s="204"/>
      <c r="E521" s="204"/>
      <c r="F521" s="205"/>
      <c r="G521" s="205"/>
      <c r="H521" s="205"/>
      <c r="I521" s="206"/>
    </row>
    <row r="522" spans="1:9" s="71" customFormat="1" ht="27.1" customHeight="1">
      <c r="A522" s="72"/>
      <c r="B522" s="86"/>
      <c r="C522" s="87" t="s">
        <v>529</v>
      </c>
      <c r="D522" s="204"/>
      <c r="E522" s="204"/>
      <c r="F522" s="205"/>
      <c r="G522" s="205"/>
      <c r="H522" s="205"/>
      <c r="I522" s="206"/>
    </row>
    <row r="523" spans="1:9" s="71" customFormat="1" ht="16.45" customHeight="1">
      <c r="A523" s="72"/>
      <c r="B523" s="93"/>
      <c r="C523" s="76" t="s">
        <v>257</v>
      </c>
      <c r="D523" s="207"/>
      <c r="E523" s="207"/>
      <c r="F523" s="208"/>
      <c r="G523" s="208"/>
      <c r="H523" s="208"/>
      <c r="I523" s="209"/>
    </row>
    <row r="524" spans="1:9" s="71" customFormat="1" ht="16.45" customHeight="1">
      <c r="A524" s="72"/>
      <c r="B524" s="77"/>
      <c r="C524" s="115" t="s">
        <v>3</v>
      </c>
      <c r="D524" s="210">
        <v>4</v>
      </c>
      <c r="E524" s="210" t="s">
        <v>4</v>
      </c>
      <c r="F524" s="104"/>
      <c r="G524" s="104"/>
      <c r="H524" s="75">
        <f>ROUND(D524*F524, 0)</f>
        <v>0</v>
      </c>
      <c r="I524" s="75">
        <f>ROUND(D524*G524, 0)</f>
        <v>0</v>
      </c>
    </row>
    <row r="525" spans="1:9" s="71" customFormat="1" ht="15.05" customHeight="1">
      <c r="A525" s="72"/>
      <c r="B525" s="103">
        <v>26</v>
      </c>
      <c r="C525" s="105" t="s">
        <v>530</v>
      </c>
      <c r="D525" s="201"/>
      <c r="E525" s="201"/>
      <c r="F525" s="202"/>
      <c r="G525" s="202"/>
      <c r="H525" s="202"/>
      <c r="I525" s="203"/>
    </row>
    <row r="526" spans="1:9" s="71" customFormat="1" ht="27.7" customHeight="1">
      <c r="A526" s="72"/>
      <c r="B526" s="86"/>
      <c r="C526" s="87" t="s">
        <v>195</v>
      </c>
      <c r="D526" s="204"/>
      <c r="E526" s="204"/>
      <c r="F526" s="205"/>
      <c r="G526" s="205"/>
      <c r="H526" s="205"/>
      <c r="I526" s="206"/>
    </row>
    <row r="527" spans="1:9" s="71" customFormat="1" ht="28.5" customHeight="1">
      <c r="A527" s="72"/>
      <c r="B527" s="86"/>
      <c r="C527" s="87" t="s">
        <v>532</v>
      </c>
      <c r="D527" s="204"/>
      <c r="E527" s="204"/>
      <c r="F527" s="205"/>
      <c r="G527" s="205"/>
      <c r="H527" s="205"/>
      <c r="I527" s="206"/>
    </row>
    <row r="528" spans="1:9" s="71" customFormat="1" ht="14.25" customHeight="1">
      <c r="A528" s="72"/>
      <c r="B528" s="86"/>
      <c r="C528" s="87" t="s">
        <v>531</v>
      </c>
      <c r="D528" s="204"/>
      <c r="E528" s="204"/>
      <c r="F528" s="205"/>
      <c r="G528" s="205"/>
      <c r="H528" s="205"/>
      <c r="I528" s="206"/>
    </row>
    <row r="529" spans="1:9" s="71" customFormat="1" ht="27.1" customHeight="1">
      <c r="A529" s="72"/>
      <c r="B529" s="86"/>
      <c r="C529" s="87" t="s">
        <v>533</v>
      </c>
      <c r="D529" s="204"/>
      <c r="E529" s="204"/>
      <c r="F529" s="205"/>
      <c r="G529" s="205"/>
      <c r="H529" s="205"/>
      <c r="I529" s="206"/>
    </row>
    <row r="530" spans="1:9" s="71" customFormat="1" ht="16.45" customHeight="1">
      <c r="A530" s="72"/>
      <c r="B530" s="93"/>
      <c r="C530" s="76" t="s">
        <v>259</v>
      </c>
      <c r="D530" s="207"/>
      <c r="E530" s="207"/>
      <c r="F530" s="208"/>
      <c r="G530" s="208"/>
      <c r="H530" s="208"/>
      <c r="I530" s="209"/>
    </row>
    <row r="531" spans="1:9" s="71" customFormat="1" ht="16.45" customHeight="1">
      <c r="A531" s="72"/>
      <c r="B531" s="77"/>
      <c r="C531" s="115" t="s">
        <v>3</v>
      </c>
      <c r="D531" s="210">
        <v>1</v>
      </c>
      <c r="E531" s="210" t="s">
        <v>4</v>
      </c>
      <c r="F531" s="104"/>
      <c r="G531" s="104"/>
      <c r="H531" s="75">
        <f>ROUND(D531*F531, 0)</f>
        <v>0</v>
      </c>
      <c r="I531" s="75">
        <f>ROUND(D531*G531, 0)</f>
        <v>0</v>
      </c>
    </row>
    <row r="532" spans="1:9" s="71" customFormat="1" ht="15.85" customHeight="1">
      <c r="A532" s="72"/>
      <c r="B532" s="103">
        <v>27</v>
      </c>
      <c r="C532" s="105" t="s">
        <v>540</v>
      </c>
      <c r="D532" s="201"/>
      <c r="E532" s="201"/>
      <c r="F532" s="202"/>
      <c r="G532" s="202"/>
      <c r="H532" s="202"/>
      <c r="I532" s="203"/>
    </row>
    <row r="533" spans="1:9" s="71" customFormat="1" ht="27.7" customHeight="1">
      <c r="A533" s="72"/>
      <c r="B533" s="86"/>
      <c r="C533" s="87" t="s">
        <v>195</v>
      </c>
      <c r="D533" s="204"/>
      <c r="E533" s="204"/>
      <c r="F533" s="205"/>
      <c r="G533" s="205"/>
      <c r="H533" s="205"/>
      <c r="I533" s="206"/>
    </row>
    <row r="534" spans="1:9" s="71" customFormat="1" ht="54" customHeight="1">
      <c r="A534" s="72"/>
      <c r="B534" s="86"/>
      <c r="C534" s="87" t="s">
        <v>308</v>
      </c>
      <c r="D534" s="204"/>
      <c r="E534" s="204"/>
      <c r="F534" s="205"/>
      <c r="G534" s="205"/>
      <c r="H534" s="205"/>
      <c r="I534" s="206"/>
    </row>
    <row r="535" spans="1:9" s="71" customFormat="1" ht="15.85" customHeight="1">
      <c r="A535" s="72"/>
      <c r="B535" s="86"/>
      <c r="C535" s="87" t="s">
        <v>424</v>
      </c>
      <c r="D535" s="204"/>
      <c r="E535" s="204"/>
      <c r="F535" s="205"/>
      <c r="G535" s="205"/>
      <c r="H535" s="205"/>
      <c r="I535" s="206"/>
    </row>
    <row r="536" spans="1:9" s="71" customFormat="1" ht="27.7" customHeight="1">
      <c r="A536" s="72"/>
      <c r="B536" s="86"/>
      <c r="C536" s="87" t="s">
        <v>380</v>
      </c>
      <c r="D536" s="204"/>
      <c r="E536" s="204"/>
      <c r="F536" s="205"/>
      <c r="G536" s="205"/>
      <c r="H536" s="205"/>
      <c r="I536" s="206"/>
    </row>
    <row r="537" spans="1:9" s="71" customFormat="1" ht="27.1" customHeight="1">
      <c r="A537" s="72"/>
      <c r="B537" s="86"/>
      <c r="C537" s="87" t="s">
        <v>379</v>
      </c>
      <c r="D537" s="204"/>
      <c r="E537" s="204"/>
      <c r="F537" s="205"/>
      <c r="G537" s="205"/>
      <c r="H537" s="205"/>
      <c r="I537" s="206"/>
    </row>
    <row r="538" spans="1:9" s="71" customFormat="1" ht="27.1" customHeight="1">
      <c r="A538" s="72"/>
      <c r="B538" s="86"/>
      <c r="C538" s="87" t="s">
        <v>499</v>
      </c>
      <c r="D538" s="204"/>
      <c r="E538" s="204"/>
      <c r="F538" s="205"/>
      <c r="G538" s="205"/>
      <c r="H538" s="205"/>
      <c r="I538" s="206"/>
    </row>
    <row r="539" spans="1:9" s="71" customFormat="1" ht="16.45" customHeight="1">
      <c r="A539" s="72"/>
      <c r="B539" s="93"/>
      <c r="C539" s="76" t="s">
        <v>262</v>
      </c>
      <c r="D539" s="207"/>
      <c r="E539" s="207"/>
      <c r="F539" s="208"/>
      <c r="G539" s="208"/>
      <c r="H539" s="208"/>
      <c r="I539" s="209"/>
    </row>
    <row r="540" spans="1:9" s="71" customFormat="1" ht="16.45" customHeight="1">
      <c r="A540" s="72"/>
      <c r="B540" s="77"/>
      <c r="C540" s="115" t="s">
        <v>3</v>
      </c>
      <c r="D540" s="210">
        <v>1</v>
      </c>
      <c r="E540" s="210" t="s">
        <v>4</v>
      </c>
      <c r="F540" s="104"/>
      <c r="G540" s="104"/>
      <c r="H540" s="75">
        <f>ROUND(D540*F540, 0)</f>
        <v>0</v>
      </c>
      <c r="I540" s="75">
        <f>ROUND(D540*G540, 0)</f>
        <v>0</v>
      </c>
    </row>
    <row r="541" spans="1:9" s="71" customFormat="1" ht="15.05" customHeight="1">
      <c r="A541" s="72"/>
      <c r="B541" s="103">
        <v>28</v>
      </c>
      <c r="C541" s="105" t="s">
        <v>541</v>
      </c>
      <c r="D541" s="201"/>
      <c r="E541" s="201"/>
      <c r="F541" s="202"/>
      <c r="G541" s="202"/>
      <c r="H541" s="202"/>
      <c r="I541" s="203"/>
    </row>
    <row r="542" spans="1:9" s="71" customFormat="1" ht="27.7" customHeight="1">
      <c r="A542" s="72"/>
      <c r="B542" s="86"/>
      <c r="C542" s="87" t="s">
        <v>195</v>
      </c>
      <c r="D542" s="204"/>
      <c r="E542" s="204"/>
      <c r="F542" s="205"/>
      <c r="G542" s="205"/>
      <c r="H542" s="205"/>
      <c r="I542" s="206"/>
    </row>
    <row r="543" spans="1:9" s="71" customFormat="1" ht="54.8" customHeight="1">
      <c r="A543" s="72"/>
      <c r="B543" s="86"/>
      <c r="C543" s="87" t="s">
        <v>498</v>
      </c>
      <c r="D543" s="204"/>
      <c r="E543" s="204"/>
      <c r="F543" s="205"/>
      <c r="G543" s="205"/>
      <c r="H543" s="205"/>
      <c r="I543" s="206"/>
    </row>
    <row r="544" spans="1:9" s="71" customFormat="1" ht="27.1" customHeight="1">
      <c r="A544" s="72"/>
      <c r="B544" s="86"/>
      <c r="C544" s="87" t="s">
        <v>379</v>
      </c>
      <c r="D544" s="204"/>
      <c r="E544" s="204"/>
      <c r="F544" s="205"/>
      <c r="G544" s="205"/>
      <c r="H544" s="205"/>
      <c r="I544" s="206"/>
    </row>
    <row r="545" spans="1:9" s="71" customFormat="1" ht="27.1" customHeight="1">
      <c r="A545" s="72"/>
      <c r="B545" s="86"/>
      <c r="C545" s="87" t="s">
        <v>542</v>
      </c>
      <c r="D545" s="204"/>
      <c r="E545" s="204"/>
      <c r="F545" s="205"/>
      <c r="G545" s="205"/>
      <c r="H545" s="205"/>
      <c r="I545" s="206"/>
    </row>
    <row r="546" spans="1:9" s="71" customFormat="1" ht="16.45" customHeight="1">
      <c r="A546" s="72"/>
      <c r="B546" s="93"/>
      <c r="C546" s="76" t="s">
        <v>264</v>
      </c>
      <c r="D546" s="207"/>
      <c r="E546" s="207"/>
      <c r="F546" s="208"/>
      <c r="G546" s="208"/>
      <c r="H546" s="208"/>
      <c r="I546" s="209"/>
    </row>
    <row r="547" spans="1:9" s="71" customFormat="1" ht="16.45" customHeight="1">
      <c r="A547" s="72"/>
      <c r="B547" s="77"/>
      <c r="C547" s="115" t="s">
        <v>3</v>
      </c>
      <c r="D547" s="210">
        <v>1</v>
      </c>
      <c r="E547" s="210" t="s">
        <v>4</v>
      </c>
      <c r="F547" s="104"/>
      <c r="G547" s="104"/>
      <c r="H547" s="75">
        <f>ROUND(D547*F547, 0)</f>
        <v>0</v>
      </c>
      <c r="I547" s="75">
        <f>ROUND(D547*G547, 0)</f>
        <v>0</v>
      </c>
    </row>
    <row r="548" spans="1:9" s="71" customFormat="1" ht="15.05" customHeight="1">
      <c r="A548" s="72"/>
      <c r="B548" s="103">
        <v>29</v>
      </c>
      <c r="C548" s="105" t="s">
        <v>543</v>
      </c>
      <c r="D548" s="201"/>
      <c r="E548" s="201"/>
      <c r="F548" s="202"/>
      <c r="G548" s="202"/>
      <c r="H548" s="202"/>
      <c r="I548" s="203"/>
    </row>
    <row r="549" spans="1:9" s="71" customFormat="1" ht="27.1" customHeight="1">
      <c r="A549" s="72"/>
      <c r="B549" s="86"/>
      <c r="C549" s="87" t="s">
        <v>195</v>
      </c>
      <c r="D549" s="204"/>
      <c r="E549" s="204"/>
      <c r="F549" s="205"/>
      <c r="G549" s="205"/>
      <c r="H549" s="205"/>
      <c r="I549" s="206"/>
    </row>
    <row r="550" spans="1:9" s="71" customFormat="1" ht="55.6" customHeight="1">
      <c r="A550" s="72"/>
      <c r="B550" s="86"/>
      <c r="C550" s="87" t="s">
        <v>416</v>
      </c>
      <c r="D550" s="204"/>
      <c r="E550" s="204"/>
      <c r="F550" s="205"/>
      <c r="G550" s="205"/>
      <c r="H550" s="205"/>
      <c r="I550" s="206"/>
    </row>
    <row r="551" spans="1:9" s="71" customFormat="1" ht="28.5" customHeight="1">
      <c r="A551" s="72"/>
      <c r="B551" s="86"/>
      <c r="C551" s="87" t="s">
        <v>538</v>
      </c>
      <c r="D551" s="204"/>
      <c r="E551" s="204"/>
      <c r="F551" s="205"/>
      <c r="G551" s="205"/>
      <c r="H551" s="205"/>
      <c r="I551" s="206"/>
    </row>
    <row r="552" spans="1:9" s="71" customFormat="1" ht="27.1" customHeight="1">
      <c r="A552" s="72"/>
      <c r="B552" s="86"/>
      <c r="C552" s="87" t="s">
        <v>545</v>
      </c>
      <c r="D552" s="204"/>
      <c r="E552" s="204"/>
      <c r="F552" s="205"/>
      <c r="G552" s="205"/>
      <c r="H552" s="205"/>
      <c r="I552" s="206"/>
    </row>
    <row r="553" spans="1:9" s="71" customFormat="1" ht="16.45" customHeight="1">
      <c r="A553" s="72"/>
      <c r="B553" s="93"/>
      <c r="C553" s="76" t="s">
        <v>544</v>
      </c>
      <c r="D553" s="207"/>
      <c r="E553" s="207"/>
      <c r="F553" s="208"/>
      <c r="G553" s="208"/>
      <c r="H553" s="208"/>
      <c r="I553" s="209"/>
    </row>
    <row r="554" spans="1:9" s="71" customFormat="1" ht="16.45" customHeight="1">
      <c r="A554" s="72"/>
      <c r="B554" s="77"/>
      <c r="C554" s="115" t="s">
        <v>3</v>
      </c>
      <c r="D554" s="210">
        <v>1</v>
      </c>
      <c r="E554" s="210" t="s">
        <v>4</v>
      </c>
      <c r="F554" s="104"/>
      <c r="G554" s="104"/>
      <c r="H554" s="75">
        <f>ROUND(D554*F554, 0)</f>
        <v>0</v>
      </c>
      <c r="I554" s="75">
        <f>ROUND(D554*G554, 0)</f>
        <v>0</v>
      </c>
    </row>
    <row r="555" spans="1:9" s="71" customFormat="1" ht="15.05" customHeight="1">
      <c r="A555" s="72"/>
      <c r="B555" s="103">
        <v>30</v>
      </c>
      <c r="C555" s="105" t="s">
        <v>543</v>
      </c>
      <c r="D555" s="201"/>
      <c r="E555" s="201"/>
      <c r="F555" s="202"/>
      <c r="G555" s="202"/>
      <c r="H555" s="202"/>
      <c r="I555" s="203"/>
    </row>
    <row r="556" spans="1:9" s="71" customFormat="1" ht="27.1" customHeight="1">
      <c r="A556" s="72"/>
      <c r="B556" s="86"/>
      <c r="C556" s="87" t="s">
        <v>195</v>
      </c>
      <c r="D556" s="204"/>
      <c r="E556" s="204"/>
      <c r="F556" s="205"/>
      <c r="G556" s="205"/>
      <c r="H556" s="205"/>
      <c r="I556" s="206"/>
    </row>
    <row r="557" spans="1:9" s="71" customFormat="1" ht="55.6" customHeight="1">
      <c r="A557" s="72"/>
      <c r="B557" s="86"/>
      <c r="C557" s="87" t="s">
        <v>416</v>
      </c>
      <c r="D557" s="204"/>
      <c r="E557" s="204"/>
      <c r="F557" s="205"/>
      <c r="G557" s="205"/>
      <c r="H557" s="205"/>
      <c r="I557" s="206"/>
    </row>
    <row r="558" spans="1:9" s="71" customFormat="1" ht="28.5" customHeight="1">
      <c r="A558" s="72"/>
      <c r="B558" s="86"/>
      <c r="C558" s="87" t="s">
        <v>520</v>
      </c>
      <c r="D558" s="204"/>
      <c r="E558" s="204"/>
      <c r="F558" s="205"/>
      <c r="G558" s="205"/>
      <c r="H558" s="205"/>
      <c r="I558" s="206"/>
    </row>
    <row r="559" spans="1:9" s="71" customFormat="1" ht="27.1" customHeight="1">
      <c r="A559" s="72"/>
      <c r="B559" s="86"/>
      <c r="C559" s="87" t="s">
        <v>547</v>
      </c>
      <c r="D559" s="204"/>
      <c r="E559" s="204"/>
      <c r="F559" s="205"/>
      <c r="G559" s="205"/>
      <c r="H559" s="205"/>
      <c r="I559" s="206"/>
    </row>
    <row r="560" spans="1:9" s="71" customFormat="1" ht="16.45" customHeight="1">
      <c r="A560" s="72"/>
      <c r="B560" s="93"/>
      <c r="C560" s="76" t="s">
        <v>546</v>
      </c>
      <c r="D560" s="207"/>
      <c r="E560" s="207"/>
      <c r="F560" s="208"/>
      <c r="G560" s="208"/>
      <c r="H560" s="208"/>
      <c r="I560" s="209"/>
    </row>
    <row r="561" spans="1:9" s="71" customFormat="1" ht="16.45" customHeight="1">
      <c r="A561" s="72"/>
      <c r="B561" s="77"/>
      <c r="C561" s="115" t="s">
        <v>3</v>
      </c>
      <c r="D561" s="210">
        <v>1</v>
      </c>
      <c r="E561" s="210" t="s">
        <v>4</v>
      </c>
      <c r="F561" s="104"/>
      <c r="G561" s="104"/>
      <c r="H561" s="75">
        <f>ROUND(D561*F561, 0)</f>
        <v>0</v>
      </c>
      <c r="I561" s="75">
        <f>ROUND(D561*G561, 0)</f>
        <v>0</v>
      </c>
    </row>
    <row r="562" spans="1:9" s="71" customFormat="1" ht="16.45" customHeight="1">
      <c r="A562" s="72"/>
      <c r="B562" s="86">
        <v>31</v>
      </c>
      <c r="C562" s="284" t="s">
        <v>551</v>
      </c>
      <c r="D562" s="238"/>
      <c r="E562" s="201"/>
      <c r="F562" s="129"/>
      <c r="G562" s="129"/>
      <c r="H562" s="129"/>
      <c r="I562" s="130"/>
    </row>
    <row r="563" spans="1:9" s="71" customFormat="1" ht="29.3" customHeight="1">
      <c r="A563" s="72"/>
      <c r="B563" s="86"/>
      <c r="C563" s="285" t="s">
        <v>195</v>
      </c>
      <c r="D563" s="239"/>
      <c r="E563" s="204"/>
      <c r="F563" s="132"/>
      <c r="G563" s="132"/>
      <c r="H563" s="132"/>
      <c r="I563" s="133"/>
    </row>
    <row r="564" spans="1:9" s="71" customFormat="1" ht="42.75" customHeight="1">
      <c r="A564" s="72"/>
      <c r="B564" s="86"/>
      <c r="C564" s="285" t="s">
        <v>442</v>
      </c>
      <c r="D564" s="239"/>
      <c r="E564" s="204"/>
      <c r="F564" s="205"/>
      <c r="G564" s="205"/>
      <c r="H564" s="205"/>
      <c r="I564" s="206"/>
    </row>
    <row r="565" spans="1:9" s="71" customFormat="1" ht="26.3" customHeight="1">
      <c r="A565" s="72"/>
      <c r="B565" s="86"/>
      <c r="C565" s="285" t="s">
        <v>552</v>
      </c>
      <c r="D565" s="239"/>
      <c r="E565" s="204"/>
      <c r="F565" s="205"/>
      <c r="G565" s="205"/>
      <c r="H565" s="205"/>
      <c r="I565" s="206"/>
    </row>
    <row r="566" spans="1:9" s="71" customFormat="1" ht="16.45" customHeight="1">
      <c r="A566" s="72"/>
      <c r="B566" s="93"/>
      <c r="C566" s="286" t="s">
        <v>268</v>
      </c>
      <c r="D566" s="240"/>
      <c r="E566" s="207"/>
      <c r="F566" s="208"/>
      <c r="G566" s="208"/>
      <c r="H566" s="208"/>
      <c r="I566" s="209"/>
    </row>
    <row r="567" spans="1:9" s="71" customFormat="1" ht="16.45" customHeight="1">
      <c r="A567" s="72"/>
      <c r="B567" s="77"/>
      <c r="C567" s="224" t="s">
        <v>3</v>
      </c>
      <c r="D567" s="236">
        <v>1</v>
      </c>
      <c r="E567" s="236" t="s">
        <v>4</v>
      </c>
      <c r="F567" s="75"/>
      <c r="G567" s="75"/>
      <c r="H567" s="75">
        <f>ROUND(D567*F567, 0)</f>
        <v>0</v>
      </c>
      <c r="I567" s="75">
        <f>ROUND(D567*G567, 0)</f>
        <v>0</v>
      </c>
    </row>
    <row r="568" spans="1:9" s="71" customFormat="1" ht="16.45" customHeight="1">
      <c r="A568" s="72"/>
      <c r="B568" s="86">
        <v>32</v>
      </c>
      <c r="C568" s="284" t="s">
        <v>551</v>
      </c>
      <c r="D568" s="238"/>
      <c r="E568" s="201"/>
      <c r="F568" s="129"/>
      <c r="G568" s="129"/>
      <c r="H568" s="129"/>
      <c r="I568" s="130"/>
    </row>
    <row r="569" spans="1:9" s="71" customFormat="1" ht="29.3" customHeight="1">
      <c r="A569" s="72"/>
      <c r="B569" s="86"/>
      <c r="C569" s="285" t="s">
        <v>195</v>
      </c>
      <c r="D569" s="239"/>
      <c r="E569" s="204"/>
      <c r="F569" s="132"/>
      <c r="G569" s="132"/>
      <c r="H569" s="132"/>
      <c r="I569" s="133"/>
    </row>
    <row r="570" spans="1:9" s="71" customFormat="1" ht="42.75" customHeight="1">
      <c r="A570" s="72"/>
      <c r="B570" s="86"/>
      <c r="C570" s="285" t="s">
        <v>442</v>
      </c>
      <c r="D570" s="239"/>
      <c r="E570" s="204"/>
      <c r="F570" s="205"/>
      <c r="G570" s="205"/>
      <c r="H570" s="205"/>
      <c r="I570" s="206"/>
    </row>
    <row r="571" spans="1:9" s="71" customFormat="1" ht="26.3" customHeight="1">
      <c r="A571" s="72"/>
      <c r="B571" s="86"/>
      <c r="C571" s="285" t="s">
        <v>553</v>
      </c>
      <c r="D571" s="239"/>
      <c r="E571" s="204"/>
      <c r="F571" s="205"/>
      <c r="G571" s="205"/>
      <c r="H571" s="205"/>
      <c r="I571" s="206"/>
    </row>
    <row r="572" spans="1:9" s="71" customFormat="1" ht="16.45" customHeight="1">
      <c r="A572" s="72"/>
      <c r="B572" s="93"/>
      <c r="C572" s="286" t="s">
        <v>269</v>
      </c>
      <c r="D572" s="240"/>
      <c r="E572" s="207"/>
      <c r="F572" s="208"/>
      <c r="G572" s="208"/>
      <c r="H572" s="208"/>
      <c r="I572" s="209"/>
    </row>
    <row r="573" spans="1:9" s="71" customFormat="1" ht="16.45" customHeight="1">
      <c r="A573" s="72"/>
      <c r="B573" s="77"/>
      <c r="C573" s="224" t="s">
        <v>3</v>
      </c>
      <c r="D573" s="236">
        <v>11</v>
      </c>
      <c r="E573" s="236" t="s">
        <v>4</v>
      </c>
      <c r="F573" s="75"/>
      <c r="G573" s="75"/>
      <c r="H573" s="75">
        <f>ROUND(D573*F573, 0)</f>
        <v>0</v>
      </c>
      <c r="I573" s="75">
        <f>ROUND(D573*G573, 0)</f>
        <v>0</v>
      </c>
    </row>
    <row r="574" spans="1:9" s="71" customFormat="1" ht="15.05" customHeight="1">
      <c r="A574" s="72"/>
      <c r="B574" s="103">
        <v>33</v>
      </c>
      <c r="C574" s="105" t="s">
        <v>557</v>
      </c>
      <c r="D574" s="201"/>
      <c r="E574" s="201"/>
      <c r="F574" s="202"/>
      <c r="G574" s="202"/>
      <c r="H574" s="202"/>
      <c r="I574" s="203"/>
    </row>
    <row r="575" spans="1:9" s="71" customFormat="1" ht="27.7" customHeight="1">
      <c r="A575" s="72"/>
      <c r="B575" s="86"/>
      <c r="C575" s="87" t="s">
        <v>195</v>
      </c>
      <c r="D575" s="204"/>
      <c r="E575" s="204"/>
      <c r="F575" s="205"/>
      <c r="G575" s="205"/>
      <c r="H575" s="205"/>
      <c r="I575" s="206"/>
    </row>
    <row r="576" spans="1:9" s="71" customFormat="1" ht="69.05" customHeight="1">
      <c r="A576" s="72"/>
      <c r="B576" s="86"/>
      <c r="C576" s="87" t="s">
        <v>556</v>
      </c>
      <c r="D576" s="204"/>
      <c r="E576" s="204"/>
      <c r="F576" s="205"/>
      <c r="G576" s="205"/>
      <c r="H576" s="205"/>
      <c r="I576" s="206"/>
    </row>
    <row r="577" spans="1:9" s="71" customFormat="1" ht="27.1" customHeight="1">
      <c r="A577" s="72"/>
      <c r="B577" s="86"/>
      <c r="C577" s="87" t="s">
        <v>558</v>
      </c>
      <c r="D577" s="204"/>
      <c r="E577" s="204"/>
      <c r="F577" s="205"/>
      <c r="G577" s="205"/>
      <c r="H577" s="205"/>
      <c r="I577" s="206"/>
    </row>
    <row r="578" spans="1:9" s="71" customFormat="1" ht="16.45" customHeight="1">
      <c r="A578" s="72"/>
      <c r="B578" s="93"/>
      <c r="C578" s="76" t="s">
        <v>272</v>
      </c>
      <c r="D578" s="207"/>
      <c r="E578" s="207"/>
      <c r="F578" s="208"/>
      <c r="G578" s="208"/>
      <c r="H578" s="208"/>
      <c r="I578" s="209"/>
    </row>
    <row r="579" spans="1:9" s="71" customFormat="1" ht="16.45" customHeight="1">
      <c r="A579" s="72"/>
      <c r="B579" s="77"/>
      <c r="C579" s="115" t="s">
        <v>3</v>
      </c>
      <c r="D579" s="210">
        <v>31.02</v>
      </c>
      <c r="E579" s="210" t="s">
        <v>5</v>
      </c>
      <c r="F579" s="104"/>
      <c r="G579" s="104"/>
      <c r="H579" s="75">
        <f>ROUND(D579*F579, 0)</f>
        <v>0</v>
      </c>
      <c r="I579" s="75">
        <f>ROUND(D579*G579, 0)</f>
        <v>0</v>
      </c>
    </row>
    <row r="580" spans="1:9" s="71" customFormat="1" ht="15.05" customHeight="1">
      <c r="A580" s="72"/>
      <c r="B580" s="103">
        <v>34</v>
      </c>
      <c r="C580" s="105" t="s">
        <v>773</v>
      </c>
      <c r="D580" s="201"/>
      <c r="E580" s="201"/>
      <c r="F580" s="202"/>
      <c r="G580" s="202"/>
      <c r="H580" s="202"/>
      <c r="I580" s="203"/>
    </row>
    <row r="581" spans="1:9" s="71" customFormat="1" ht="27.7" customHeight="1">
      <c r="A581" s="72"/>
      <c r="B581" s="86"/>
      <c r="C581" s="87" t="s">
        <v>195</v>
      </c>
      <c r="D581" s="204"/>
      <c r="E581" s="204"/>
      <c r="F581" s="205"/>
      <c r="G581" s="205"/>
      <c r="H581" s="205"/>
      <c r="I581" s="206"/>
    </row>
    <row r="582" spans="1:9" s="71" customFormat="1" ht="69.05" customHeight="1">
      <c r="A582" s="72"/>
      <c r="B582" s="86"/>
      <c r="C582" s="87" t="s">
        <v>556</v>
      </c>
      <c r="D582" s="204"/>
      <c r="E582" s="204"/>
      <c r="F582" s="205"/>
      <c r="G582" s="205"/>
      <c r="H582" s="205"/>
      <c r="I582" s="206"/>
    </row>
    <row r="583" spans="1:9" s="71" customFormat="1" ht="15.05" customHeight="1">
      <c r="A583" s="72"/>
      <c r="B583" s="86"/>
      <c r="C583" s="87" t="s">
        <v>561</v>
      </c>
      <c r="D583" s="204"/>
      <c r="E583" s="204"/>
      <c r="F583" s="205"/>
      <c r="G583" s="205"/>
      <c r="H583" s="205"/>
      <c r="I583" s="206"/>
    </row>
    <row r="584" spans="1:9" s="71" customFormat="1" ht="27.1" customHeight="1">
      <c r="A584" s="72"/>
      <c r="B584" s="86"/>
      <c r="C584" s="87" t="s">
        <v>560</v>
      </c>
      <c r="D584" s="204"/>
      <c r="E584" s="204"/>
      <c r="F584" s="205"/>
      <c r="G584" s="205"/>
      <c r="H584" s="205"/>
      <c r="I584" s="206"/>
    </row>
    <row r="585" spans="1:9" s="71" customFormat="1" ht="16.45" customHeight="1">
      <c r="A585" s="72"/>
      <c r="B585" s="93"/>
      <c r="C585" s="76" t="s">
        <v>274</v>
      </c>
      <c r="D585" s="207"/>
      <c r="E585" s="207"/>
      <c r="F585" s="208"/>
      <c r="G585" s="208"/>
      <c r="H585" s="208"/>
      <c r="I585" s="209"/>
    </row>
    <row r="586" spans="1:9" s="71" customFormat="1" ht="16.45" customHeight="1">
      <c r="A586" s="72"/>
      <c r="B586" s="77"/>
      <c r="C586" s="115" t="s">
        <v>3</v>
      </c>
      <c r="D586" s="210">
        <v>10.5</v>
      </c>
      <c r="E586" s="210" t="s">
        <v>5</v>
      </c>
      <c r="F586" s="104"/>
      <c r="G586" s="104"/>
      <c r="H586" s="75">
        <f>ROUND(D586*F586, 0)</f>
        <v>0</v>
      </c>
      <c r="I586" s="75">
        <f>ROUND(D586*G586, 0)</f>
        <v>0</v>
      </c>
    </row>
    <row r="587" spans="1:9" s="71" customFormat="1" ht="15.05" customHeight="1">
      <c r="A587" s="72"/>
      <c r="B587" s="103">
        <v>35</v>
      </c>
      <c r="C587" s="105" t="s">
        <v>562</v>
      </c>
      <c r="D587" s="201"/>
      <c r="E587" s="201"/>
      <c r="F587" s="202"/>
      <c r="G587" s="202"/>
      <c r="H587" s="202"/>
      <c r="I587" s="203"/>
    </row>
    <row r="588" spans="1:9" s="71" customFormat="1" ht="27.7" customHeight="1">
      <c r="A588" s="72"/>
      <c r="B588" s="86"/>
      <c r="C588" s="87" t="s">
        <v>195</v>
      </c>
      <c r="D588" s="204"/>
      <c r="E588" s="204"/>
      <c r="F588" s="205"/>
      <c r="G588" s="205"/>
      <c r="H588" s="205"/>
      <c r="I588" s="206"/>
    </row>
    <row r="589" spans="1:9" s="71" customFormat="1" ht="41.35" customHeight="1">
      <c r="A589" s="72"/>
      <c r="B589" s="86"/>
      <c r="C589" s="87" t="s">
        <v>563</v>
      </c>
      <c r="D589" s="204"/>
      <c r="E589" s="204"/>
      <c r="F589" s="205"/>
      <c r="G589" s="205"/>
      <c r="H589" s="205"/>
      <c r="I589" s="206"/>
    </row>
    <row r="590" spans="1:9" s="71" customFormat="1" ht="14.25" customHeight="1">
      <c r="A590" s="72"/>
      <c r="B590" s="86"/>
      <c r="C590" s="87" t="s">
        <v>564</v>
      </c>
      <c r="D590" s="204"/>
      <c r="E590" s="204"/>
      <c r="F590" s="205"/>
      <c r="G590" s="205"/>
      <c r="H590" s="205"/>
      <c r="I590" s="206"/>
    </row>
    <row r="591" spans="1:9" s="71" customFormat="1" ht="16.45" customHeight="1">
      <c r="A591" s="72"/>
      <c r="B591" s="93"/>
      <c r="C591" s="76" t="s">
        <v>276</v>
      </c>
      <c r="D591" s="207"/>
      <c r="E591" s="207"/>
      <c r="F591" s="208"/>
      <c r="G591" s="208"/>
      <c r="H591" s="208"/>
      <c r="I591" s="209"/>
    </row>
    <row r="592" spans="1:9" s="71" customFormat="1" ht="16.45" customHeight="1">
      <c r="A592" s="72"/>
      <c r="B592" s="77"/>
      <c r="C592" s="115" t="s">
        <v>3</v>
      </c>
      <c r="D592" s="210">
        <v>1</v>
      </c>
      <c r="E592" s="210" t="s">
        <v>4</v>
      </c>
      <c r="F592" s="104"/>
      <c r="G592" s="104"/>
      <c r="H592" s="75">
        <f>ROUND(D592*F592, 0)</f>
        <v>0</v>
      </c>
      <c r="I592" s="75">
        <f>ROUND(D592*G592, 0)</f>
        <v>0</v>
      </c>
    </row>
    <row r="593" spans="1:9" s="71" customFormat="1" ht="15.05" customHeight="1">
      <c r="A593" s="72"/>
      <c r="B593" s="103">
        <v>36</v>
      </c>
      <c r="C593" s="105" t="s">
        <v>565</v>
      </c>
      <c r="D593" s="201"/>
      <c r="E593" s="201"/>
      <c r="F593" s="202"/>
      <c r="G593" s="202"/>
      <c r="H593" s="202"/>
      <c r="I593" s="203"/>
    </row>
    <row r="594" spans="1:9" s="71" customFormat="1" ht="27.1" customHeight="1">
      <c r="A594" s="72"/>
      <c r="B594" s="86"/>
      <c r="C594" s="87" t="s">
        <v>195</v>
      </c>
      <c r="D594" s="204"/>
      <c r="E594" s="204"/>
      <c r="F594" s="205"/>
      <c r="G594" s="205"/>
      <c r="H594" s="205"/>
      <c r="I594" s="206"/>
    </row>
    <row r="595" spans="1:9" s="71" customFormat="1" ht="55.6" customHeight="1">
      <c r="A595" s="72"/>
      <c r="B595" s="86"/>
      <c r="C595" s="87" t="s">
        <v>416</v>
      </c>
      <c r="D595" s="204"/>
      <c r="E595" s="204"/>
      <c r="F595" s="205"/>
      <c r="G595" s="205"/>
      <c r="H595" s="205"/>
      <c r="I595" s="206"/>
    </row>
    <row r="596" spans="1:9" s="71" customFormat="1" ht="40.549999999999997" customHeight="1">
      <c r="A596" s="72"/>
      <c r="B596" s="86"/>
      <c r="C596" s="87" t="s">
        <v>566</v>
      </c>
      <c r="D596" s="204"/>
      <c r="E596" s="204"/>
      <c r="F596" s="205"/>
      <c r="G596" s="205"/>
      <c r="H596" s="205"/>
      <c r="I596" s="206"/>
    </row>
    <row r="597" spans="1:9" s="71" customFormat="1" ht="27.1" customHeight="1">
      <c r="A597" s="72"/>
      <c r="B597" s="86"/>
      <c r="C597" s="87" t="s">
        <v>567</v>
      </c>
      <c r="D597" s="204"/>
      <c r="E597" s="204"/>
      <c r="F597" s="205"/>
      <c r="G597" s="205"/>
      <c r="H597" s="205"/>
      <c r="I597" s="206"/>
    </row>
    <row r="598" spans="1:9" s="71" customFormat="1" ht="16.45" customHeight="1">
      <c r="A598" s="72"/>
      <c r="B598" s="93"/>
      <c r="C598" s="76" t="s">
        <v>278</v>
      </c>
      <c r="D598" s="207"/>
      <c r="E598" s="207"/>
      <c r="F598" s="208"/>
      <c r="G598" s="208"/>
      <c r="H598" s="208"/>
      <c r="I598" s="209"/>
    </row>
    <row r="599" spans="1:9" s="71" customFormat="1" ht="16.45" customHeight="1">
      <c r="A599" s="72"/>
      <c r="B599" s="77"/>
      <c r="C599" s="115" t="s">
        <v>3</v>
      </c>
      <c r="D599" s="210">
        <v>1</v>
      </c>
      <c r="E599" s="210" t="s">
        <v>4</v>
      </c>
      <c r="F599" s="104"/>
      <c r="G599" s="104"/>
      <c r="H599" s="75">
        <f>ROUND(D599*F599, 0)</f>
        <v>0</v>
      </c>
      <c r="I599" s="75">
        <f>ROUND(D599*G599, 0)</f>
        <v>0</v>
      </c>
    </row>
    <row r="600" spans="1:9" s="71" customFormat="1" ht="15.85" customHeight="1">
      <c r="A600" s="72"/>
      <c r="B600" s="103">
        <v>37</v>
      </c>
      <c r="C600" s="105" t="s">
        <v>568</v>
      </c>
      <c r="D600" s="201"/>
      <c r="E600" s="201"/>
      <c r="F600" s="202"/>
      <c r="G600" s="202"/>
      <c r="H600" s="202"/>
      <c r="I600" s="203"/>
    </row>
    <row r="601" spans="1:9" s="71" customFormat="1" ht="27.7" customHeight="1">
      <c r="A601" s="72"/>
      <c r="B601" s="86"/>
      <c r="C601" s="87" t="s">
        <v>195</v>
      </c>
      <c r="D601" s="204"/>
      <c r="E601" s="204"/>
      <c r="F601" s="205"/>
      <c r="G601" s="205"/>
      <c r="H601" s="205"/>
      <c r="I601" s="206"/>
    </row>
    <row r="602" spans="1:9" s="71" customFormat="1" ht="54" customHeight="1">
      <c r="A602" s="72"/>
      <c r="B602" s="86"/>
      <c r="C602" s="87" t="s">
        <v>308</v>
      </c>
      <c r="D602" s="204"/>
      <c r="E602" s="204"/>
      <c r="F602" s="205"/>
      <c r="G602" s="205"/>
      <c r="H602" s="205"/>
      <c r="I602" s="206"/>
    </row>
    <row r="603" spans="1:9" s="71" customFormat="1" ht="15.85" customHeight="1">
      <c r="A603" s="72"/>
      <c r="B603" s="86"/>
      <c r="C603" s="87" t="s">
        <v>569</v>
      </c>
      <c r="D603" s="204"/>
      <c r="E603" s="204"/>
      <c r="F603" s="205"/>
      <c r="G603" s="205"/>
      <c r="H603" s="205"/>
      <c r="I603" s="206"/>
    </row>
    <row r="604" spans="1:9" s="71" customFormat="1" ht="27.7" customHeight="1">
      <c r="A604" s="72"/>
      <c r="B604" s="86"/>
      <c r="C604" s="87" t="s">
        <v>380</v>
      </c>
      <c r="D604" s="204"/>
      <c r="E604" s="204"/>
      <c r="F604" s="205"/>
      <c r="G604" s="205"/>
      <c r="H604" s="205"/>
      <c r="I604" s="206"/>
    </row>
    <row r="605" spans="1:9" s="71" customFormat="1" ht="27.1" customHeight="1">
      <c r="A605" s="72"/>
      <c r="B605" s="86"/>
      <c r="C605" s="87" t="s">
        <v>379</v>
      </c>
      <c r="D605" s="204"/>
      <c r="E605" s="204"/>
      <c r="F605" s="205"/>
      <c r="G605" s="205"/>
      <c r="H605" s="205"/>
      <c r="I605" s="206"/>
    </row>
    <row r="606" spans="1:9" s="71" customFormat="1" ht="52.6">
      <c r="A606" s="72"/>
      <c r="B606" s="86"/>
      <c r="C606" s="87" t="s">
        <v>570</v>
      </c>
      <c r="D606" s="204"/>
      <c r="E606" s="204"/>
      <c r="F606" s="205"/>
      <c r="G606" s="205"/>
      <c r="H606" s="205"/>
      <c r="I606" s="206"/>
    </row>
    <row r="607" spans="1:9" s="71" customFormat="1" ht="16.45" customHeight="1">
      <c r="A607" s="72"/>
      <c r="B607" s="93"/>
      <c r="C607" s="76" t="s">
        <v>279</v>
      </c>
      <c r="D607" s="207"/>
      <c r="E607" s="207"/>
      <c r="F607" s="208"/>
      <c r="G607" s="208"/>
      <c r="H607" s="208"/>
      <c r="I607" s="209"/>
    </row>
    <row r="608" spans="1:9" s="71" customFormat="1" ht="16.45" customHeight="1">
      <c r="A608" s="72"/>
      <c r="B608" s="77"/>
      <c r="C608" s="115" t="s">
        <v>3</v>
      </c>
      <c r="D608" s="210">
        <v>1</v>
      </c>
      <c r="E608" s="210" t="s">
        <v>4</v>
      </c>
      <c r="F608" s="104"/>
      <c r="G608" s="104"/>
      <c r="H608" s="75">
        <f>ROUND(D608*F608, 0)</f>
        <v>0</v>
      </c>
      <c r="I608" s="75">
        <f>ROUND(D608*G608, 0)</f>
        <v>0</v>
      </c>
    </row>
    <row r="609" spans="1:9" s="71" customFormat="1" ht="15.05" customHeight="1">
      <c r="A609" s="72"/>
      <c r="B609" s="103">
        <v>38</v>
      </c>
      <c r="C609" s="105" t="s">
        <v>571</v>
      </c>
      <c r="D609" s="201"/>
      <c r="E609" s="201"/>
      <c r="F609" s="202"/>
      <c r="G609" s="202"/>
      <c r="H609" s="202"/>
      <c r="I609" s="203"/>
    </row>
    <row r="610" spans="1:9" s="71" customFormat="1" ht="27.1" customHeight="1">
      <c r="A610" s="72"/>
      <c r="B610" s="86"/>
      <c r="C610" s="87" t="s">
        <v>195</v>
      </c>
      <c r="D610" s="204"/>
      <c r="E610" s="204"/>
      <c r="F610" s="205"/>
      <c r="G610" s="205"/>
      <c r="H610" s="205"/>
      <c r="I610" s="206"/>
    </row>
    <row r="611" spans="1:9" s="71" customFormat="1" ht="55.6" customHeight="1">
      <c r="A611" s="72"/>
      <c r="B611" s="86"/>
      <c r="C611" s="87" t="s">
        <v>416</v>
      </c>
      <c r="D611" s="204"/>
      <c r="E611" s="204"/>
      <c r="F611" s="205"/>
      <c r="G611" s="205"/>
      <c r="H611" s="205"/>
      <c r="I611" s="206"/>
    </row>
    <row r="612" spans="1:9" s="71" customFormat="1" ht="28.5" customHeight="1">
      <c r="A612" s="72"/>
      <c r="B612" s="86"/>
      <c r="C612" s="87" t="s">
        <v>520</v>
      </c>
      <c r="D612" s="204"/>
      <c r="E612" s="204"/>
      <c r="F612" s="205"/>
      <c r="G612" s="205"/>
      <c r="H612" s="205"/>
      <c r="I612" s="206"/>
    </row>
    <row r="613" spans="1:9" s="71" customFormat="1" ht="27.1" customHeight="1">
      <c r="A613" s="72"/>
      <c r="B613" s="86"/>
      <c r="C613" s="87" t="s">
        <v>572</v>
      </c>
      <c r="D613" s="204"/>
      <c r="E613" s="204"/>
      <c r="F613" s="205"/>
      <c r="G613" s="205"/>
      <c r="H613" s="205"/>
      <c r="I613" s="206"/>
    </row>
    <row r="614" spans="1:9" s="71" customFormat="1" ht="16.45" customHeight="1">
      <c r="A614" s="72"/>
      <c r="B614" s="93"/>
      <c r="C614" s="76" t="s">
        <v>280</v>
      </c>
      <c r="D614" s="207"/>
      <c r="E614" s="207"/>
      <c r="F614" s="208"/>
      <c r="G614" s="208"/>
      <c r="H614" s="208"/>
      <c r="I614" s="209"/>
    </row>
    <row r="615" spans="1:9" s="71" customFormat="1" ht="16.45" customHeight="1">
      <c r="A615" s="72"/>
      <c r="B615" s="77"/>
      <c r="C615" s="115" t="s">
        <v>3</v>
      </c>
      <c r="D615" s="210">
        <v>1</v>
      </c>
      <c r="E615" s="210" t="s">
        <v>4</v>
      </c>
      <c r="F615" s="104"/>
      <c r="G615" s="104"/>
      <c r="H615" s="75">
        <f>ROUND(D615*F615, 0)</f>
        <v>0</v>
      </c>
      <c r="I615" s="75">
        <f>ROUND(D615*G615, 0)</f>
        <v>0</v>
      </c>
    </row>
    <row r="616" spans="1:9" s="71" customFormat="1" ht="15.05" customHeight="1">
      <c r="A616" s="72"/>
      <c r="B616" s="103">
        <v>39</v>
      </c>
      <c r="C616" s="105" t="s">
        <v>573</v>
      </c>
      <c r="D616" s="201"/>
      <c r="E616" s="201"/>
      <c r="F616" s="202"/>
      <c r="G616" s="202"/>
      <c r="H616" s="202"/>
      <c r="I616" s="203"/>
    </row>
    <row r="617" spans="1:9" s="71" customFormat="1" ht="27.7" customHeight="1">
      <c r="A617" s="72"/>
      <c r="B617" s="86"/>
      <c r="C617" s="87" t="s">
        <v>195</v>
      </c>
      <c r="D617" s="204"/>
      <c r="E617" s="204"/>
      <c r="F617" s="205"/>
      <c r="G617" s="205"/>
      <c r="H617" s="205"/>
      <c r="I617" s="206"/>
    </row>
    <row r="618" spans="1:9" s="71" customFormat="1" ht="81.099999999999994" customHeight="1">
      <c r="A618" s="72"/>
      <c r="B618" s="86"/>
      <c r="C618" s="87" t="s">
        <v>407</v>
      </c>
      <c r="D618" s="204"/>
      <c r="E618" s="204"/>
      <c r="F618" s="205"/>
      <c r="G618" s="205"/>
      <c r="H618" s="205"/>
      <c r="I618" s="206"/>
    </row>
    <row r="619" spans="1:9" s="71" customFormat="1" ht="41.95" customHeight="1">
      <c r="A619" s="72"/>
      <c r="B619" s="86"/>
      <c r="C619" s="87" t="s">
        <v>574</v>
      </c>
      <c r="D619" s="204"/>
      <c r="E619" s="204"/>
      <c r="F619" s="205"/>
      <c r="G619" s="205"/>
      <c r="H619" s="205"/>
      <c r="I619" s="206"/>
    </row>
    <row r="620" spans="1:9" s="71" customFormat="1" ht="27.1" customHeight="1">
      <c r="A620" s="72"/>
      <c r="B620" s="86"/>
      <c r="C620" s="87" t="s">
        <v>575</v>
      </c>
      <c r="D620" s="204"/>
      <c r="E620" s="204"/>
      <c r="F620" s="205"/>
      <c r="G620" s="205"/>
      <c r="H620" s="205"/>
      <c r="I620" s="206"/>
    </row>
    <row r="621" spans="1:9" s="71" customFormat="1" ht="16.45" customHeight="1">
      <c r="A621" s="72"/>
      <c r="B621" s="93"/>
      <c r="C621" s="76" t="s">
        <v>281</v>
      </c>
      <c r="D621" s="207"/>
      <c r="E621" s="207"/>
      <c r="F621" s="208"/>
      <c r="G621" s="208"/>
      <c r="H621" s="208"/>
      <c r="I621" s="209"/>
    </row>
    <row r="622" spans="1:9" s="71" customFormat="1" ht="16.45" customHeight="1">
      <c r="A622" s="72"/>
      <c r="B622" s="77"/>
      <c r="C622" s="115" t="s">
        <v>3</v>
      </c>
      <c r="D622" s="210">
        <v>1</v>
      </c>
      <c r="E622" s="210" t="s">
        <v>4</v>
      </c>
      <c r="F622" s="104"/>
      <c r="G622" s="104"/>
      <c r="H622" s="75">
        <f>ROUND(D622*F622, 0)</f>
        <v>0</v>
      </c>
      <c r="I622" s="75">
        <f>ROUND(D622*G622, 0)</f>
        <v>0</v>
      </c>
    </row>
    <row r="623" spans="1:9" s="71" customFormat="1" ht="15.05" customHeight="1">
      <c r="A623" s="72"/>
      <c r="B623" s="103">
        <v>40</v>
      </c>
      <c r="C623" s="105" t="s">
        <v>576</v>
      </c>
      <c r="D623" s="201"/>
      <c r="E623" s="201"/>
      <c r="F623" s="202"/>
      <c r="G623" s="202"/>
      <c r="H623" s="202"/>
      <c r="I623" s="203"/>
    </row>
    <row r="624" spans="1:9" s="71" customFormat="1" ht="27.7" customHeight="1">
      <c r="A624" s="72"/>
      <c r="B624" s="86"/>
      <c r="C624" s="87" t="s">
        <v>195</v>
      </c>
      <c r="D624" s="204"/>
      <c r="E624" s="204"/>
      <c r="F624" s="205"/>
      <c r="G624" s="205"/>
      <c r="H624" s="205"/>
      <c r="I624" s="206"/>
    </row>
    <row r="625" spans="1:9" s="71" customFormat="1" ht="53.25" customHeight="1">
      <c r="A625" s="72"/>
      <c r="B625" s="86"/>
      <c r="C625" s="87" t="s">
        <v>580</v>
      </c>
      <c r="D625" s="204"/>
      <c r="E625" s="204"/>
      <c r="F625" s="205"/>
      <c r="G625" s="205"/>
      <c r="H625" s="205"/>
      <c r="I625" s="206"/>
    </row>
    <row r="626" spans="1:9" s="71" customFormat="1" ht="15.85" customHeight="1">
      <c r="A626" s="72"/>
      <c r="B626" s="86"/>
      <c r="C626" s="87" t="s">
        <v>578</v>
      </c>
      <c r="D626" s="204"/>
      <c r="E626" s="204"/>
      <c r="F626" s="205"/>
      <c r="G626" s="205"/>
      <c r="H626" s="205"/>
      <c r="I626" s="206"/>
    </row>
    <row r="627" spans="1:9" s="71" customFormat="1" ht="27.1" customHeight="1">
      <c r="A627" s="72"/>
      <c r="B627" s="86"/>
      <c r="C627" s="87" t="s">
        <v>579</v>
      </c>
      <c r="D627" s="204"/>
      <c r="E627" s="204"/>
      <c r="F627" s="205"/>
      <c r="G627" s="205"/>
      <c r="H627" s="205"/>
      <c r="I627" s="206"/>
    </row>
    <row r="628" spans="1:9" s="71" customFormat="1" ht="16.45" customHeight="1">
      <c r="A628" s="72"/>
      <c r="B628" s="93"/>
      <c r="C628" s="76" t="s">
        <v>283</v>
      </c>
      <c r="D628" s="207"/>
      <c r="E628" s="207"/>
      <c r="F628" s="208"/>
      <c r="G628" s="208"/>
      <c r="H628" s="208"/>
      <c r="I628" s="209"/>
    </row>
    <row r="629" spans="1:9" s="71" customFormat="1" ht="16.45" customHeight="1">
      <c r="A629" s="72"/>
      <c r="B629" s="77"/>
      <c r="C629" s="115" t="s">
        <v>3</v>
      </c>
      <c r="D629" s="210">
        <v>1</v>
      </c>
      <c r="E629" s="210" t="s">
        <v>4</v>
      </c>
      <c r="F629" s="104"/>
      <c r="G629" s="104"/>
      <c r="H629" s="75">
        <f>ROUND(D629*F629, 0)</f>
        <v>0</v>
      </c>
      <c r="I629" s="75">
        <f>ROUND(D629*G629, 0)</f>
        <v>0</v>
      </c>
    </row>
    <row r="630" spans="1:9" s="71" customFormat="1" ht="15.05" customHeight="1">
      <c r="A630" s="72"/>
      <c r="B630" s="103">
        <v>41</v>
      </c>
      <c r="C630" s="105" t="s">
        <v>581</v>
      </c>
      <c r="D630" s="201"/>
      <c r="E630" s="201"/>
      <c r="F630" s="202"/>
      <c r="G630" s="202"/>
      <c r="H630" s="202"/>
      <c r="I630" s="203"/>
    </row>
    <row r="631" spans="1:9" s="71" customFormat="1" ht="27.7" customHeight="1">
      <c r="A631" s="72"/>
      <c r="B631" s="86"/>
      <c r="C631" s="87" t="s">
        <v>195</v>
      </c>
      <c r="D631" s="204"/>
      <c r="E631" s="204"/>
      <c r="F631" s="205"/>
      <c r="G631" s="205"/>
      <c r="H631" s="205"/>
      <c r="I631" s="206"/>
    </row>
    <row r="632" spans="1:9" s="71" customFormat="1" ht="78.900000000000006">
      <c r="A632" s="72"/>
      <c r="B632" s="86"/>
      <c r="C632" s="87" t="s">
        <v>582</v>
      </c>
      <c r="D632" s="204"/>
      <c r="E632" s="204"/>
      <c r="F632" s="205"/>
      <c r="G632" s="205"/>
      <c r="H632" s="205"/>
      <c r="I632" s="206"/>
    </row>
    <row r="633" spans="1:9" s="71" customFormat="1" ht="15.85" customHeight="1">
      <c r="A633" s="72"/>
      <c r="B633" s="86"/>
      <c r="C633" s="87" t="s">
        <v>583</v>
      </c>
      <c r="D633" s="204"/>
      <c r="E633" s="204"/>
      <c r="F633" s="205"/>
      <c r="G633" s="205"/>
      <c r="H633" s="205"/>
      <c r="I633" s="206"/>
    </row>
    <row r="634" spans="1:9" s="71" customFormat="1" ht="39" customHeight="1">
      <c r="A634" s="72"/>
      <c r="B634" s="86"/>
      <c r="C634" s="87" t="s">
        <v>584</v>
      </c>
      <c r="D634" s="204"/>
      <c r="E634" s="204"/>
      <c r="F634" s="205"/>
      <c r="G634" s="205"/>
      <c r="H634" s="205"/>
      <c r="I634" s="206"/>
    </row>
    <row r="635" spans="1:9" s="71" customFormat="1" ht="16.45" customHeight="1">
      <c r="A635" s="72"/>
      <c r="B635" s="93"/>
      <c r="C635" s="76" t="s">
        <v>284</v>
      </c>
      <c r="D635" s="207"/>
      <c r="E635" s="207"/>
      <c r="F635" s="208"/>
      <c r="G635" s="208"/>
      <c r="H635" s="208"/>
      <c r="I635" s="209"/>
    </row>
    <row r="636" spans="1:9" s="71" customFormat="1" ht="16.45" customHeight="1">
      <c r="A636" s="72"/>
      <c r="B636" s="77"/>
      <c r="C636" s="115" t="s">
        <v>3</v>
      </c>
      <c r="D636" s="210">
        <v>1</v>
      </c>
      <c r="E636" s="210" t="s">
        <v>4</v>
      </c>
      <c r="F636" s="104"/>
      <c r="G636" s="104"/>
      <c r="H636" s="75">
        <f>ROUND(D636*F636, 0)</f>
        <v>0</v>
      </c>
      <c r="I636" s="75">
        <f>ROUND(D636*G636, 0)</f>
        <v>0</v>
      </c>
    </row>
    <row r="637" spans="1:9" s="71" customFormat="1" ht="15.65">
      <c r="A637" s="72"/>
      <c r="B637" s="103">
        <v>42</v>
      </c>
      <c r="C637" s="105" t="s">
        <v>585</v>
      </c>
      <c r="D637" s="201"/>
      <c r="E637" s="201"/>
      <c r="F637" s="202"/>
      <c r="G637" s="202"/>
      <c r="H637" s="202"/>
      <c r="I637" s="203"/>
    </row>
    <row r="638" spans="1:9" s="71" customFormat="1" ht="27.7" customHeight="1">
      <c r="A638" s="72"/>
      <c r="B638" s="86"/>
      <c r="C638" s="87" t="s">
        <v>195</v>
      </c>
      <c r="D638" s="204"/>
      <c r="E638" s="204"/>
      <c r="F638" s="205"/>
      <c r="G638" s="205"/>
      <c r="H638" s="205"/>
      <c r="I638" s="206"/>
    </row>
    <row r="639" spans="1:9" s="71" customFormat="1" ht="52.6">
      <c r="A639" s="72"/>
      <c r="B639" s="86"/>
      <c r="C639" s="87" t="s">
        <v>577</v>
      </c>
      <c r="D639" s="204"/>
      <c r="E639" s="204"/>
      <c r="F639" s="205"/>
      <c r="G639" s="205"/>
      <c r="H639" s="205"/>
      <c r="I639" s="206"/>
    </row>
    <row r="640" spans="1:9" s="71" customFormat="1" ht="39" customHeight="1">
      <c r="A640" s="72"/>
      <c r="B640" s="86"/>
      <c r="C640" s="87" t="s">
        <v>586</v>
      </c>
      <c r="D640" s="204"/>
      <c r="E640" s="204"/>
      <c r="F640" s="205"/>
      <c r="G640" s="205"/>
      <c r="H640" s="205"/>
      <c r="I640" s="206"/>
    </row>
    <row r="641" spans="1:9" s="71" customFormat="1" ht="16.45" customHeight="1">
      <c r="A641" s="72"/>
      <c r="B641" s="93"/>
      <c r="C641" s="76" t="s">
        <v>587</v>
      </c>
      <c r="D641" s="207"/>
      <c r="E641" s="207"/>
      <c r="F641" s="208"/>
      <c r="G641" s="208"/>
      <c r="H641" s="208"/>
      <c r="I641" s="209"/>
    </row>
    <row r="642" spans="1:9" s="71" customFormat="1" ht="16.45" customHeight="1">
      <c r="A642" s="72"/>
      <c r="B642" s="77"/>
      <c r="C642" s="115" t="s">
        <v>3</v>
      </c>
      <c r="D642" s="210">
        <v>4</v>
      </c>
      <c r="E642" s="210" t="s">
        <v>4</v>
      </c>
      <c r="F642" s="104"/>
      <c r="G642" s="104"/>
      <c r="H642" s="75">
        <f>ROUND(D642*F642, 0)</f>
        <v>0</v>
      </c>
      <c r="I642" s="75">
        <f>ROUND(D642*G642, 0)</f>
        <v>0</v>
      </c>
    </row>
    <row r="643" spans="1:9" s="94" customFormat="1" ht="18" customHeight="1">
      <c r="B643" s="245"/>
      <c r="C643" s="246" t="s">
        <v>24</v>
      </c>
      <c r="D643" s="247"/>
      <c r="E643" s="246"/>
      <c r="F643" s="248"/>
      <c r="G643" s="249"/>
      <c r="H643" s="250">
        <f>SUM(H351:H642)</f>
        <v>0</v>
      </c>
      <c r="I643" s="250">
        <f>SUM(I351:I642)</f>
        <v>0</v>
      </c>
    </row>
    <row r="644" spans="1:9" s="242" customFormat="1" ht="16.45" customHeight="1">
      <c r="B644" s="243"/>
      <c r="C644" s="244"/>
      <c r="D644" s="237"/>
      <c r="E644" s="237"/>
      <c r="F644" s="196"/>
      <c r="G644" s="196"/>
      <c r="H644" s="196"/>
      <c r="I644" s="196"/>
    </row>
    <row r="645" spans="1:9" s="242" customFormat="1" ht="16.45" customHeight="1">
      <c r="B645" s="243"/>
      <c r="C645" s="244"/>
      <c r="D645" s="237"/>
      <c r="E645" s="237"/>
      <c r="F645" s="196"/>
      <c r="G645" s="196"/>
      <c r="H645" s="196"/>
      <c r="I645" s="196"/>
    </row>
    <row r="646" spans="1:9" s="85" customFormat="1" ht="21" customHeight="1">
      <c r="B646" s="344" t="s">
        <v>658</v>
      </c>
      <c r="C646" s="344"/>
      <c r="D646" s="344"/>
      <c r="E646" s="344"/>
      <c r="F646" s="344"/>
      <c r="G646" s="344"/>
      <c r="H646" s="344"/>
      <c r="I646" s="344"/>
    </row>
    <row r="647" spans="1:9" s="71" customFormat="1" ht="17.25" customHeight="1">
      <c r="B647" s="326" t="s">
        <v>40</v>
      </c>
      <c r="C647" s="327"/>
      <c r="D647" s="327"/>
      <c r="E647" s="327"/>
      <c r="F647" s="327"/>
      <c r="G647" s="327"/>
      <c r="H647" s="327"/>
      <c r="I647" s="328"/>
    </row>
    <row r="648" spans="1:9" s="72" customFormat="1" ht="93.8" customHeight="1">
      <c r="B648" s="114">
        <v>1</v>
      </c>
      <c r="C648" s="106" t="s">
        <v>594</v>
      </c>
      <c r="D648" s="145"/>
      <c r="E648" s="146"/>
      <c r="F648" s="147"/>
      <c r="G648" s="147"/>
      <c r="H648" s="147"/>
      <c r="I648" s="148"/>
    </row>
    <row r="649" spans="1:9" s="72" customFormat="1" ht="17.25" customHeight="1">
      <c r="B649" s="323" t="s">
        <v>35</v>
      </c>
      <c r="C649" s="225" t="s">
        <v>613</v>
      </c>
      <c r="D649" s="143"/>
      <c r="E649" s="128"/>
      <c r="F649" s="129"/>
      <c r="G649" s="129"/>
      <c r="H649" s="129"/>
      <c r="I649" s="130"/>
    </row>
    <row r="650" spans="1:9" s="72" customFormat="1" ht="15.05" customHeight="1">
      <c r="B650" s="324"/>
      <c r="C650" s="227" t="s">
        <v>588</v>
      </c>
      <c r="D650" s="142"/>
      <c r="E650" s="131"/>
      <c r="F650" s="132"/>
      <c r="G650" s="132"/>
      <c r="H650" s="132"/>
      <c r="I650" s="133"/>
    </row>
    <row r="651" spans="1:9" s="72" customFormat="1" ht="15.05" customHeight="1">
      <c r="B651" s="324"/>
      <c r="C651" s="227" t="s">
        <v>589</v>
      </c>
      <c r="D651" s="142"/>
      <c r="E651" s="131"/>
      <c r="F651" s="132"/>
      <c r="G651" s="132"/>
      <c r="H651" s="132"/>
      <c r="I651" s="133"/>
    </row>
    <row r="652" spans="1:9" s="72" customFormat="1" ht="15.05" customHeight="1">
      <c r="B652" s="324"/>
      <c r="C652" s="227" t="s">
        <v>598</v>
      </c>
      <c r="D652" s="142"/>
      <c r="E652" s="131"/>
      <c r="F652" s="132"/>
      <c r="G652" s="132"/>
      <c r="H652" s="132"/>
      <c r="I652" s="133"/>
    </row>
    <row r="653" spans="1:9" s="72" customFormat="1" ht="15.05" customHeight="1">
      <c r="B653" s="324"/>
      <c r="C653" s="228" t="s">
        <v>590</v>
      </c>
      <c r="D653" s="144"/>
      <c r="E653" s="134"/>
      <c r="F653" s="135"/>
      <c r="G653" s="135"/>
      <c r="H653" s="135"/>
      <c r="I653" s="136"/>
    </row>
    <row r="654" spans="1:9" s="72" customFormat="1" ht="15.05" customHeight="1">
      <c r="B654" s="325"/>
      <c r="C654" s="84" t="s">
        <v>36</v>
      </c>
      <c r="D654" s="73">
        <v>1</v>
      </c>
      <c r="E654" s="74" t="s">
        <v>2</v>
      </c>
      <c r="F654" s="75"/>
      <c r="G654" s="75"/>
      <c r="H654" s="75">
        <f>D654*F654</f>
        <v>0</v>
      </c>
      <c r="I654" s="75">
        <f>D654*G654</f>
        <v>0</v>
      </c>
    </row>
    <row r="655" spans="1:9" s="72" customFormat="1" ht="17.25" customHeight="1">
      <c r="B655" s="323" t="s">
        <v>774</v>
      </c>
      <c r="C655" s="225" t="s">
        <v>612</v>
      </c>
      <c r="D655" s="143"/>
      <c r="E655" s="128"/>
      <c r="F655" s="129"/>
      <c r="G655" s="129"/>
      <c r="H655" s="129"/>
      <c r="I655" s="130"/>
    </row>
    <row r="656" spans="1:9" s="72" customFormat="1" ht="15.05" customHeight="1">
      <c r="B656" s="324"/>
      <c r="C656" s="227" t="s">
        <v>591</v>
      </c>
      <c r="D656" s="142"/>
      <c r="E656" s="131"/>
      <c r="F656" s="132"/>
      <c r="G656" s="132"/>
      <c r="H656" s="132"/>
      <c r="I656" s="133"/>
    </row>
    <row r="657" spans="2:9" s="72" customFormat="1" ht="15.05" customHeight="1">
      <c r="B657" s="324"/>
      <c r="C657" s="227" t="s">
        <v>592</v>
      </c>
      <c r="D657" s="142"/>
      <c r="E657" s="131"/>
      <c r="F657" s="132"/>
      <c r="G657" s="132"/>
      <c r="H657" s="132"/>
      <c r="I657" s="133"/>
    </row>
    <row r="658" spans="2:9" s="72" customFormat="1" ht="15.05" customHeight="1">
      <c r="B658" s="324"/>
      <c r="C658" s="227" t="s">
        <v>593</v>
      </c>
      <c r="D658" s="142"/>
      <c r="E658" s="131"/>
      <c r="F658" s="132"/>
      <c r="G658" s="132"/>
      <c r="H658" s="132"/>
      <c r="I658" s="133"/>
    </row>
    <row r="659" spans="2:9" s="72" customFormat="1" ht="15.05" customHeight="1">
      <c r="B659" s="324"/>
      <c r="C659" s="228" t="s">
        <v>590</v>
      </c>
      <c r="D659" s="144"/>
      <c r="E659" s="134"/>
      <c r="F659" s="135"/>
      <c r="G659" s="135"/>
      <c r="H659" s="135"/>
      <c r="I659" s="136"/>
    </row>
    <row r="660" spans="2:9" s="72" customFormat="1" ht="15.05" customHeight="1">
      <c r="B660" s="325"/>
      <c r="C660" s="84" t="s">
        <v>36</v>
      </c>
      <c r="D660" s="73">
        <v>1</v>
      </c>
      <c r="E660" s="74" t="s">
        <v>2</v>
      </c>
      <c r="F660" s="75"/>
      <c r="G660" s="75"/>
      <c r="H660" s="75">
        <f>D660*F660</f>
        <v>0</v>
      </c>
      <c r="I660" s="75">
        <f>D660*G660</f>
        <v>0</v>
      </c>
    </row>
    <row r="661" spans="2:9" s="72" customFormat="1" ht="17.25" customHeight="1">
      <c r="B661" s="323" t="s">
        <v>775</v>
      </c>
      <c r="C661" s="225" t="s">
        <v>617</v>
      </c>
      <c r="D661" s="143"/>
      <c r="E661" s="128"/>
      <c r="F661" s="129"/>
      <c r="G661" s="129"/>
      <c r="H661" s="129"/>
      <c r="I661" s="130"/>
    </row>
    <row r="662" spans="2:9" s="72" customFormat="1" ht="15.05" customHeight="1">
      <c r="B662" s="324"/>
      <c r="C662" s="227" t="s">
        <v>619</v>
      </c>
      <c r="D662" s="142"/>
      <c r="E662" s="131"/>
      <c r="F662" s="132"/>
      <c r="G662" s="132"/>
      <c r="H662" s="132"/>
      <c r="I662" s="133"/>
    </row>
    <row r="663" spans="2:9" s="72" customFormat="1" ht="15.05" customHeight="1">
      <c r="B663" s="324"/>
      <c r="C663" s="227" t="s">
        <v>618</v>
      </c>
      <c r="D663" s="142"/>
      <c r="E663" s="131"/>
      <c r="F663" s="132"/>
      <c r="G663" s="132"/>
      <c r="H663" s="132"/>
      <c r="I663" s="133"/>
    </row>
    <row r="664" spans="2:9" s="72" customFormat="1" ht="15.05" customHeight="1">
      <c r="B664" s="324"/>
      <c r="C664" s="227" t="s">
        <v>598</v>
      </c>
      <c r="D664" s="142"/>
      <c r="E664" s="131"/>
      <c r="F664" s="132"/>
      <c r="G664" s="132"/>
      <c r="H664" s="132"/>
      <c r="I664" s="133"/>
    </row>
    <row r="665" spans="2:9" s="72" customFormat="1" ht="15.05" customHeight="1">
      <c r="B665" s="324"/>
      <c r="C665" s="228" t="s">
        <v>620</v>
      </c>
      <c r="D665" s="144"/>
      <c r="E665" s="134"/>
      <c r="F665" s="135"/>
      <c r="G665" s="135"/>
      <c r="H665" s="135"/>
      <c r="I665" s="136"/>
    </row>
    <row r="666" spans="2:9" s="72" customFormat="1" ht="15.05" customHeight="1">
      <c r="B666" s="325"/>
      <c r="C666" s="84" t="s">
        <v>36</v>
      </c>
      <c r="D666" s="73">
        <v>3</v>
      </c>
      <c r="E666" s="74" t="s">
        <v>2</v>
      </c>
      <c r="F666" s="75"/>
      <c r="G666" s="75"/>
      <c r="H666" s="75">
        <f>D666*F666</f>
        <v>0</v>
      </c>
      <c r="I666" s="75">
        <f>D666*G666</f>
        <v>0</v>
      </c>
    </row>
    <row r="667" spans="2:9" s="72" customFormat="1" ht="17.25" customHeight="1">
      <c r="B667" s="323" t="s">
        <v>776</v>
      </c>
      <c r="C667" s="225" t="s">
        <v>612</v>
      </c>
      <c r="D667" s="143"/>
      <c r="E667" s="128"/>
      <c r="F667" s="129"/>
      <c r="G667" s="129"/>
      <c r="H667" s="129"/>
      <c r="I667" s="130"/>
    </row>
    <row r="668" spans="2:9" s="72" customFormat="1" ht="15.05" customHeight="1">
      <c r="B668" s="324"/>
      <c r="C668" s="227" t="s">
        <v>591</v>
      </c>
      <c r="D668" s="142"/>
      <c r="E668" s="131"/>
      <c r="F668" s="132"/>
      <c r="G668" s="132"/>
      <c r="H668" s="132"/>
      <c r="I668" s="133"/>
    </row>
    <row r="669" spans="2:9" s="72" customFormat="1" ht="15.05" customHeight="1">
      <c r="B669" s="324"/>
      <c r="C669" s="227" t="s">
        <v>622</v>
      </c>
      <c r="D669" s="142"/>
      <c r="E669" s="131"/>
      <c r="F669" s="132"/>
      <c r="G669" s="132"/>
      <c r="H669" s="132"/>
      <c r="I669" s="133"/>
    </row>
    <row r="670" spans="2:9" s="72" customFormat="1" ht="15.05" customHeight="1">
      <c r="B670" s="324"/>
      <c r="C670" s="227" t="s">
        <v>593</v>
      </c>
      <c r="D670" s="142"/>
      <c r="E670" s="131"/>
      <c r="F670" s="132"/>
      <c r="G670" s="132"/>
      <c r="H670" s="132"/>
      <c r="I670" s="133"/>
    </row>
    <row r="671" spans="2:9" s="72" customFormat="1" ht="15.05" customHeight="1">
      <c r="B671" s="324"/>
      <c r="C671" s="228" t="s">
        <v>621</v>
      </c>
      <c r="D671" s="144"/>
      <c r="E671" s="134"/>
      <c r="F671" s="135"/>
      <c r="G671" s="135"/>
      <c r="H671" s="135"/>
      <c r="I671" s="136"/>
    </row>
    <row r="672" spans="2:9" s="72" customFormat="1" ht="15.05" customHeight="1">
      <c r="B672" s="325"/>
      <c r="C672" s="84" t="s">
        <v>36</v>
      </c>
      <c r="D672" s="73">
        <v>3</v>
      </c>
      <c r="E672" s="74" t="s">
        <v>2</v>
      </c>
      <c r="F672" s="75"/>
      <c r="G672" s="75"/>
      <c r="H672" s="75">
        <f>D672*F672</f>
        <v>0</v>
      </c>
      <c r="I672" s="75">
        <f>D672*G672</f>
        <v>0</v>
      </c>
    </row>
    <row r="673" spans="1:9" s="72" customFormat="1" ht="78.75" customHeight="1">
      <c r="B673" s="114">
        <v>2</v>
      </c>
      <c r="C673" s="106" t="s">
        <v>595</v>
      </c>
      <c r="D673" s="145"/>
      <c r="E673" s="146"/>
      <c r="F673" s="147"/>
      <c r="G673" s="147"/>
      <c r="H673" s="147"/>
      <c r="I673" s="148"/>
    </row>
    <row r="674" spans="1:9" s="71" customFormat="1" ht="15.05" customHeight="1">
      <c r="A674" s="72"/>
      <c r="B674" s="103" t="s">
        <v>173</v>
      </c>
      <c r="C674" s="105" t="s">
        <v>597</v>
      </c>
      <c r="D674" s="201"/>
      <c r="E674" s="201"/>
      <c r="F674" s="202"/>
      <c r="G674" s="202"/>
      <c r="H674" s="202"/>
      <c r="I674" s="203"/>
    </row>
    <row r="675" spans="1:9" s="71" customFormat="1" ht="16.45" customHeight="1">
      <c r="A675" s="72"/>
      <c r="B675" s="86"/>
      <c r="C675" s="87" t="s">
        <v>596</v>
      </c>
      <c r="D675" s="204"/>
      <c r="E675" s="204"/>
      <c r="F675" s="205"/>
      <c r="G675" s="205"/>
      <c r="H675" s="205"/>
      <c r="I675" s="206"/>
    </row>
    <row r="676" spans="1:9" s="71" customFormat="1" ht="16.45" customHeight="1">
      <c r="A676" s="72"/>
      <c r="B676" s="86"/>
      <c r="C676" s="251" t="s">
        <v>598</v>
      </c>
      <c r="D676" s="204"/>
      <c r="E676" s="204"/>
      <c r="F676" s="205"/>
      <c r="G676" s="205"/>
      <c r="H676" s="205"/>
      <c r="I676" s="206"/>
    </row>
    <row r="677" spans="1:9" s="71" customFormat="1" ht="16.45" customHeight="1">
      <c r="A677" s="72"/>
      <c r="B677" s="93"/>
      <c r="C677" s="76" t="s">
        <v>291</v>
      </c>
      <c r="D677" s="207"/>
      <c r="E677" s="207"/>
      <c r="F677" s="208"/>
      <c r="G677" s="208"/>
      <c r="H677" s="208"/>
      <c r="I677" s="209"/>
    </row>
    <row r="678" spans="1:9" s="71" customFormat="1" ht="16.45" customHeight="1">
      <c r="A678" s="72"/>
      <c r="B678" s="77"/>
      <c r="C678" s="115" t="s">
        <v>3</v>
      </c>
      <c r="D678" s="210">
        <v>15</v>
      </c>
      <c r="E678" s="210" t="s">
        <v>4</v>
      </c>
      <c r="F678" s="104"/>
      <c r="G678" s="104"/>
      <c r="H678" s="75">
        <f>ROUND(D678*F678, 0)</f>
        <v>0</v>
      </c>
      <c r="I678" s="75">
        <f>ROUND(D678*G678, 0)</f>
        <v>0</v>
      </c>
    </row>
    <row r="679" spans="1:9" s="94" customFormat="1" ht="18" customHeight="1">
      <c r="B679" s="245"/>
      <c r="C679" s="246" t="s">
        <v>24</v>
      </c>
      <c r="D679" s="247"/>
      <c r="E679" s="246"/>
      <c r="F679" s="248"/>
      <c r="G679" s="249"/>
      <c r="H679" s="250">
        <f>SUM(H654:H678)</f>
        <v>0</v>
      </c>
      <c r="I679" s="250">
        <f>SUM(I654:I678)</f>
        <v>0</v>
      </c>
    </row>
    <row r="680" spans="1:9" ht="13.5" customHeight="1"/>
    <row r="682" spans="1:9" s="85" customFormat="1" ht="21" customHeight="1">
      <c r="B682" s="344" t="s">
        <v>659</v>
      </c>
      <c r="C682" s="344"/>
      <c r="D682" s="344"/>
      <c r="E682" s="344"/>
      <c r="F682" s="344"/>
      <c r="G682" s="344"/>
      <c r="H682" s="344"/>
      <c r="I682" s="344"/>
    </row>
    <row r="683" spans="1:9" s="71" customFormat="1" ht="17.25" customHeight="1">
      <c r="B683" s="326" t="s">
        <v>40</v>
      </c>
      <c r="C683" s="327"/>
      <c r="D683" s="327"/>
      <c r="E683" s="327"/>
      <c r="F683" s="327"/>
      <c r="G683" s="327"/>
      <c r="H683" s="327"/>
      <c r="I683" s="328"/>
    </row>
    <row r="684" spans="1:9" s="72" customFormat="1" ht="145.6" customHeight="1">
      <c r="B684" s="114">
        <v>1</v>
      </c>
      <c r="C684" s="106" t="s">
        <v>744</v>
      </c>
      <c r="D684" s="145"/>
      <c r="E684" s="146"/>
      <c r="F684" s="147"/>
      <c r="G684" s="147"/>
      <c r="H684" s="147"/>
      <c r="I684" s="148"/>
    </row>
    <row r="685" spans="1:9" s="71" customFormat="1" ht="15.05" customHeight="1">
      <c r="A685" s="72"/>
      <c r="B685" s="103" t="s">
        <v>745</v>
      </c>
      <c r="C685" s="105" t="s">
        <v>623</v>
      </c>
      <c r="D685" s="201"/>
      <c r="E685" s="201"/>
      <c r="F685" s="202"/>
      <c r="G685" s="202"/>
      <c r="H685" s="202"/>
      <c r="I685" s="203"/>
    </row>
    <row r="686" spans="1:9" s="71" customFormat="1" ht="16.45" customHeight="1">
      <c r="A686" s="72"/>
      <c r="B686" s="86"/>
      <c r="C686" s="87" t="s">
        <v>624</v>
      </c>
      <c r="D686" s="204"/>
      <c r="E686" s="204"/>
      <c r="F686" s="205"/>
      <c r="G686" s="205"/>
      <c r="H686" s="205"/>
      <c r="I686" s="206"/>
    </row>
    <row r="687" spans="1:9" s="71" customFormat="1" ht="16.45" customHeight="1">
      <c r="A687" s="72"/>
      <c r="B687" s="86"/>
      <c r="C687" s="87" t="s">
        <v>627</v>
      </c>
      <c r="D687" s="204"/>
      <c r="E687" s="204"/>
      <c r="F687" s="205"/>
      <c r="G687" s="205"/>
      <c r="H687" s="205"/>
      <c r="I687" s="206"/>
    </row>
    <row r="688" spans="1:9" s="71" customFormat="1" ht="16.45" customHeight="1">
      <c r="A688" s="72"/>
      <c r="B688" s="86"/>
      <c r="C688" s="251" t="s">
        <v>598</v>
      </c>
      <c r="D688" s="204"/>
      <c r="E688" s="204"/>
      <c r="F688" s="205"/>
      <c r="G688" s="205"/>
      <c r="H688" s="205"/>
      <c r="I688" s="206"/>
    </row>
    <row r="689" spans="1:9" s="71" customFormat="1" ht="16.45" customHeight="1">
      <c r="A689" s="72"/>
      <c r="B689" s="93"/>
      <c r="C689" s="76" t="s">
        <v>297</v>
      </c>
      <c r="D689" s="207"/>
      <c r="E689" s="207"/>
      <c r="F689" s="208"/>
      <c r="G689" s="208"/>
      <c r="H689" s="208"/>
      <c r="I689" s="209"/>
    </row>
    <row r="690" spans="1:9" s="71" customFormat="1" ht="16.45" customHeight="1">
      <c r="A690" s="72"/>
      <c r="B690" s="77"/>
      <c r="C690" s="115" t="s">
        <v>3</v>
      </c>
      <c r="D690" s="210">
        <v>3</v>
      </c>
      <c r="E690" s="210" t="s">
        <v>4</v>
      </c>
      <c r="F690" s="104"/>
      <c r="G690" s="104"/>
      <c r="H690" s="75">
        <f>ROUND(D690*F690, 0)</f>
        <v>0</v>
      </c>
      <c r="I690" s="75">
        <f>ROUND(D690*G690, 0)</f>
        <v>0</v>
      </c>
    </row>
    <row r="691" spans="1:9" s="71" customFormat="1" ht="15.05" customHeight="1">
      <c r="A691" s="72"/>
      <c r="B691" s="103" t="s">
        <v>729</v>
      </c>
      <c r="C691" s="105" t="s">
        <v>625</v>
      </c>
      <c r="D691" s="201"/>
      <c r="E691" s="201"/>
      <c r="F691" s="202"/>
      <c r="G691" s="202"/>
      <c r="H691" s="202"/>
      <c r="I691" s="203"/>
    </row>
    <row r="692" spans="1:9" s="71" customFormat="1" ht="16.45" customHeight="1">
      <c r="A692" s="72"/>
      <c r="B692" s="86"/>
      <c r="C692" s="87" t="s">
        <v>626</v>
      </c>
      <c r="D692" s="204"/>
      <c r="E692" s="204"/>
      <c r="F692" s="205"/>
      <c r="G692" s="205"/>
      <c r="H692" s="205"/>
      <c r="I692" s="206"/>
    </row>
    <row r="693" spans="1:9" s="71" customFormat="1" ht="16.45" customHeight="1">
      <c r="A693" s="72"/>
      <c r="B693" s="86"/>
      <c r="C693" s="87" t="s">
        <v>628</v>
      </c>
      <c r="D693" s="204"/>
      <c r="E693" s="204"/>
      <c r="F693" s="205"/>
      <c r="G693" s="205"/>
      <c r="H693" s="205"/>
      <c r="I693" s="206"/>
    </row>
    <row r="694" spans="1:9" s="71" customFormat="1" ht="16.45" customHeight="1">
      <c r="A694" s="72"/>
      <c r="B694" s="86"/>
      <c r="C694" s="251" t="s">
        <v>593</v>
      </c>
      <c r="D694" s="204"/>
      <c r="E694" s="204"/>
      <c r="F694" s="205"/>
      <c r="G694" s="205"/>
      <c r="H694" s="205"/>
      <c r="I694" s="206"/>
    </row>
    <row r="695" spans="1:9" s="71" customFormat="1" ht="16.45" customHeight="1">
      <c r="A695" s="72"/>
      <c r="B695" s="93"/>
      <c r="C695" s="76" t="s">
        <v>298</v>
      </c>
      <c r="D695" s="207"/>
      <c r="E695" s="207"/>
      <c r="F695" s="208"/>
      <c r="G695" s="208"/>
      <c r="H695" s="208"/>
      <c r="I695" s="209"/>
    </row>
    <row r="696" spans="1:9" s="71" customFormat="1" ht="16.45" customHeight="1">
      <c r="A696" s="72"/>
      <c r="B696" s="77"/>
      <c r="C696" s="115" t="s">
        <v>3</v>
      </c>
      <c r="D696" s="210">
        <v>4</v>
      </c>
      <c r="E696" s="210" t="s">
        <v>4</v>
      </c>
      <c r="F696" s="104"/>
      <c r="G696" s="104"/>
      <c r="H696" s="75">
        <f>ROUND(D696*F696, 0)</f>
        <v>0</v>
      </c>
      <c r="I696" s="75">
        <f>ROUND(D696*G696, 0)</f>
        <v>0</v>
      </c>
    </row>
    <row r="697" spans="1:9" s="71" customFormat="1" ht="15.05" customHeight="1">
      <c r="A697" s="72"/>
      <c r="B697" s="103" t="s">
        <v>730</v>
      </c>
      <c r="C697" s="105" t="s">
        <v>644</v>
      </c>
      <c r="D697" s="201"/>
      <c r="E697" s="201"/>
      <c r="F697" s="202"/>
      <c r="G697" s="202"/>
      <c r="H697" s="202"/>
      <c r="I697" s="203"/>
    </row>
    <row r="698" spans="1:9" s="71" customFormat="1" ht="16.45" customHeight="1">
      <c r="A698" s="72"/>
      <c r="B698" s="86"/>
      <c r="C698" s="87" t="s">
        <v>645</v>
      </c>
      <c r="D698" s="204"/>
      <c r="E698" s="204"/>
      <c r="F698" s="205"/>
      <c r="G698" s="205"/>
      <c r="H698" s="205"/>
      <c r="I698" s="206"/>
    </row>
    <row r="699" spans="1:9" s="71" customFormat="1" ht="16.45" customHeight="1">
      <c r="A699" s="72"/>
      <c r="B699" s="86"/>
      <c r="C699" s="87" t="s">
        <v>646</v>
      </c>
      <c r="D699" s="204"/>
      <c r="E699" s="204"/>
      <c r="F699" s="205"/>
      <c r="G699" s="205"/>
      <c r="H699" s="205"/>
      <c r="I699" s="206"/>
    </row>
    <row r="700" spans="1:9" s="71" customFormat="1" ht="16.45" customHeight="1">
      <c r="A700" s="72"/>
      <c r="B700" s="86"/>
      <c r="C700" s="251" t="s">
        <v>598</v>
      </c>
      <c r="D700" s="204"/>
      <c r="E700" s="204"/>
      <c r="F700" s="205"/>
      <c r="G700" s="205"/>
      <c r="H700" s="205"/>
      <c r="I700" s="206"/>
    </row>
    <row r="701" spans="1:9" s="71" customFormat="1" ht="16.45" customHeight="1">
      <c r="A701" s="72"/>
      <c r="B701" s="93"/>
      <c r="C701" s="76" t="s">
        <v>790</v>
      </c>
      <c r="D701" s="207"/>
      <c r="E701" s="207"/>
      <c r="F701" s="208"/>
      <c r="G701" s="208"/>
      <c r="H701" s="208"/>
      <c r="I701" s="209"/>
    </row>
    <row r="702" spans="1:9" s="71" customFormat="1" ht="16.45" customHeight="1">
      <c r="A702" s="72"/>
      <c r="B702" s="77"/>
      <c r="C702" s="115" t="s">
        <v>3</v>
      </c>
      <c r="D702" s="210">
        <v>1</v>
      </c>
      <c r="E702" s="210" t="s">
        <v>4</v>
      </c>
      <c r="F702" s="104"/>
      <c r="G702" s="104"/>
      <c r="H702" s="75">
        <f>ROUND(D702*F702, 0)</f>
        <v>0</v>
      </c>
      <c r="I702" s="75">
        <f>ROUND(D702*G702, 0)</f>
        <v>0</v>
      </c>
    </row>
    <row r="703" spans="1:9" s="72" customFormat="1" ht="205.55" customHeight="1">
      <c r="B703" s="114">
        <v>2</v>
      </c>
      <c r="C703" s="106" t="s">
        <v>631</v>
      </c>
      <c r="D703" s="145"/>
      <c r="E703" s="146"/>
      <c r="F703" s="147"/>
      <c r="G703" s="147"/>
      <c r="H703" s="147"/>
      <c r="I703" s="148"/>
    </row>
    <row r="704" spans="1:9" s="71" customFormat="1" ht="15.05" customHeight="1">
      <c r="A704" s="72"/>
      <c r="B704" s="103" t="s">
        <v>173</v>
      </c>
      <c r="C704" s="105" t="s">
        <v>630</v>
      </c>
      <c r="D704" s="201"/>
      <c r="E704" s="201"/>
      <c r="F704" s="202"/>
      <c r="G704" s="202"/>
      <c r="H704" s="202"/>
      <c r="I704" s="203"/>
    </row>
    <row r="705" spans="1:9" s="71" customFormat="1" ht="16.45" customHeight="1">
      <c r="A705" s="72"/>
      <c r="B705" s="86"/>
      <c r="C705" s="87" t="s">
        <v>632</v>
      </c>
      <c r="D705" s="204"/>
      <c r="E705" s="204"/>
      <c r="F705" s="205"/>
      <c r="G705" s="205"/>
      <c r="H705" s="205"/>
      <c r="I705" s="206"/>
    </row>
    <row r="706" spans="1:9" s="71" customFormat="1" ht="29.3" customHeight="1">
      <c r="A706" s="72"/>
      <c r="B706" s="86"/>
      <c r="C706" s="87" t="s">
        <v>633</v>
      </c>
      <c r="D706" s="204"/>
      <c r="E706" s="204"/>
      <c r="F706" s="205"/>
      <c r="G706" s="205"/>
      <c r="H706" s="205"/>
      <c r="I706" s="206"/>
    </row>
    <row r="707" spans="1:9" s="71" customFormat="1" ht="16.45" customHeight="1">
      <c r="A707" s="72"/>
      <c r="B707" s="93"/>
      <c r="C707" s="76" t="s">
        <v>634</v>
      </c>
      <c r="D707" s="207"/>
      <c r="E707" s="207"/>
      <c r="F707" s="208"/>
      <c r="G707" s="208"/>
      <c r="H707" s="208"/>
      <c r="I707" s="209"/>
    </row>
    <row r="708" spans="1:9" s="71" customFormat="1" ht="16.45" customHeight="1">
      <c r="A708" s="72"/>
      <c r="B708" s="77"/>
      <c r="C708" s="115" t="s">
        <v>3</v>
      </c>
      <c r="D708" s="210">
        <v>1</v>
      </c>
      <c r="E708" s="210" t="s">
        <v>4</v>
      </c>
      <c r="F708" s="104"/>
      <c r="G708" s="104"/>
      <c r="H708" s="75">
        <f>ROUND(D708*F708, 0)</f>
        <v>0</v>
      </c>
      <c r="I708" s="75">
        <f>ROUND(D708*G708, 0)</f>
        <v>0</v>
      </c>
    </row>
    <row r="709" spans="1:9" s="94" customFormat="1" ht="18" customHeight="1">
      <c r="B709" s="245"/>
      <c r="C709" s="246" t="s">
        <v>24</v>
      </c>
      <c r="D709" s="247"/>
      <c r="E709" s="246"/>
      <c r="F709" s="248"/>
      <c r="G709" s="249"/>
      <c r="H709" s="250">
        <f>SUM(H690:H708)</f>
        <v>0</v>
      </c>
      <c r="I709" s="250">
        <f>SUM(I690:I708)</f>
        <v>0</v>
      </c>
    </row>
    <row r="712" spans="1:9" s="85" customFormat="1" ht="21" customHeight="1">
      <c r="B712" s="344" t="s">
        <v>660</v>
      </c>
      <c r="C712" s="344"/>
      <c r="D712" s="344"/>
      <c r="E712" s="344"/>
      <c r="F712" s="344"/>
      <c r="G712" s="344"/>
      <c r="H712" s="344"/>
      <c r="I712" s="344"/>
    </row>
    <row r="713" spans="1:9" s="71" customFormat="1" ht="17.25" customHeight="1">
      <c r="B713" s="345" t="s">
        <v>194</v>
      </c>
      <c r="C713" s="346"/>
      <c r="D713" s="346"/>
      <c r="E713" s="346"/>
      <c r="F713" s="346"/>
      <c r="G713" s="346"/>
      <c r="H713" s="346"/>
      <c r="I713" s="347"/>
    </row>
    <row r="714" spans="1:9" s="71" customFormat="1" ht="15.05" customHeight="1">
      <c r="A714" s="72"/>
      <c r="B714" s="103">
        <v>1</v>
      </c>
      <c r="C714" s="105" t="s">
        <v>647</v>
      </c>
      <c r="D714" s="201"/>
      <c r="E714" s="201"/>
      <c r="F714" s="202"/>
      <c r="G714" s="202"/>
      <c r="H714" s="202"/>
      <c r="I714" s="203"/>
    </row>
    <row r="715" spans="1:9" s="71" customFormat="1" ht="28.5" customHeight="1">
      <c r="A715" s="72"/>
      <c r="B715" s="86"/>
      <c r="C715" s="87" t="s">
        <v>195</v>
      </c>
      <c r="D715" s="204"/>
      <c r="E715" s="204"/>
      <c r="F715" s="205"/>
      <c r="G715" s="205"/>
      <c r="H715" s="205"/>
      <c r="I715" s="206"/>
    </row>
    <row r="716" spans="1:9" s="71" customFormat="1" ht="54.8" customHeight="1">
      <c r="A716" s="72"/>
      <c r="B716" s="86"/>
      <c r="C716" s="87" t="s">
        <v>649</v>
      </c>
      <c r="D716" s="204"/>
      <c r="E716" s="204"/>
      <c r="F716" s="205"/>
      <c r="G716" s="205"/>
      <c r="H716" s="205"/>
      <c r="I716" s="206"/>
    </row>
    <row r="717" spans="1:9" s="71" customFormat="1" ht="28.5" customHeight="1">
      <c r="A717" s="72"/>
      <c r="B717" s="86"/>
      <c r="C717" s="87" t="s">
        <v>648</v>
      </c>
      <c r="D717" s="204"/>
      <c r="E717" s="204"/>
      <c r="F717" s="205"/>
      <c r="G717" s="205"/>
      <c r="H717" s="205"/>
      <c r="I717" s="206"/>
    </row>
    <row r="718" spans="1:9" s="71" customFormat="1" ht="14.25" customHeight="1">
      <c r="A718" s="72"/>
      <c r="B718" s="86"/>
      <c r="C718" s="87" t="s">
        <v>650</v>
      </c>
      <c r="D718" s="204"/>
      <c r="E718" s="204"/>
      <c r="F718" s="205"/>
      <c r="G718" s="205"/>
      <c r="H718" s="205"/>
      <c r="I718" s="206"/>
    </row>
    <row r="719" spans="1:9" s="71" customFormat="1" ht="16.45" customHeight="1">
      <c r="A719" s="72"/>
      <c r="B719" s="86"/>
      <c r="C719" s="223" t="s">
        <v>301</v>
      </c>
      <c r="D719" s="207"/>
      <c r="E719" s="207"/>
      <c r="F719" s="208"/>
      <c r="G719" s="208"/>
      <c r="H719" s="208"/>
      <c r="I719" s="209"/>
    </row>
    <row r="720" spans="1:9" s="71" customFormat="1" ht="16.45" customHeight="1">
      <c r="A720" s="72"/>
      <c r="B720" s="77"/>
      <c r="C720" s="115" t="s">
        <v>3</v>
      </c>
      <c r="D720" s="210">
        <v>3</v>
      </c>
      <c r="E720" s="210" t="s">
        <v>4</v>
      </c>
      <c r="F720" s="104"/>
      <c r="G720" s="104">
        <f>F720*0.22</f>
        <v>0</v>
      </c>
      <c r="H720" s="75">
        <f>ROUND(D720*F720, 0)</f>
        <v>0</v>
      </c>
      <c r="I720" s="75">
        <f>ROUND(D720*G720, 0)</f>
        <v>0</v>
      </c>
    </row>
    <row r="721" spans="2:9" s="94" customFormat="1" ht="18" customHeight="1">
      <c r="B721" s="245"/>
      <c r="C721" s="246" t="s">
        <v>24</v>
      </c>
      <c r="D721" s="247"/>
      <c r="E721" s="246"/>
      <c r="F721" s="248"/>
      <c r="G721" s="249"/>
      <c r="H721" s="250">
        <f>SUM(H714:H720)</f>
        <v>0</v>
      </c>
      <c r="I721" s="250">
        <f>SUM(I714:I720)</f>
        <v>0</v>
      </c>
    </row>
  </sheetData>
  <mergeCells count="61">
    <mergeCell ref="B683:I683"/>
    <mergeCell ref="B712:I712"/>
    <mergeCell ref="B713:I713"/>
    <mergeCell ref="B661:B666"/>
    <mergeCell ref="B667:B672"/>
    <mergeCell ref="B682:I682"/>
    <mergeCell ref="B345:I345"/>
    <mergeCell ref="B646:I646"/>
    <mergeCell ref="B647:I647"/>
    <mergeCell ref="B649:B654"/>
    <mergeCell ref="B655:B660"/>
    <mergeCell ref="B344:I344"/>
    <mergeCell ref="B273:B278"/>
    <mergeCell ref="B280:B285"/>
    <mergeCell ref="B295:B299"/>
    <mergeCell ref="B301:B305"/>
    <mergeCell ref="B309:I309"/>
    <mergeCell ref="B310:I310"/>
    <mergeCell ref="B311:I311"/>
    <mergeCell ref="B321:I321"/>
    <mergeCell ref="B322:I322"/>
    <mergeCell ref="B323:I323"/>
    <mergeCell ref="B324:I324"/>
    <mergeCell ref="B267:B272"/>
    <mergeCell ref="B201:B206"/>
    <mergeCell ref="B207:B212"/>
    <mergeCell ref="B213:B218"/>
    <mergeCell ref="B219:B224"/>
    <mergeCell ref="B225:B230"/>
    <mergeCell ref="B231:B236"/>
    <mergeCell ref="B237:B242"/>
    <mergeCell ref="B243:B248"/>
    <mergeCell ref="B249:B254"/>
    <mergeCell ref="B255:B260"/>
    <mergeCell ref="B261:B266"/>
    <mergeCell ref="B195:B200"/>
    <mergeCell ref="B135:B140"/>
    <mergeCell ref="B141:B146"/>
    <mergeCell ref="B147:B152"/>
    <mergeCell ref="B153:B158"/>
    <mergeCell ref="B159:B164"/>
    <mergeCell ref="B165:B170"/>
    <mergeCell ref="B171:B176"/>
    <mergeCell ref="B177:B182"/>
    <mergeCell ref="B183:B188"/>
    <mergeCell ref="B189:B194"/>
    <mergeCell ref="B131:I131"/>
    <mergeCell ref="B132:I132"/>
    <mergeCell ref="B133:I133"/>
    <mergeCell ref="B16:I16"/>
    <mergeCell ref="B26:I26"/>
    <mergeCell ref="B27:I27"/>
    <mergeCell ref="B28:I28"/>
    <mergeCell ref="B29:I29"/>
    <mergeCell ref="B130:I130"/>
    <mergeCell ref="B10:I10"/>
    <mergeCell ref="B2:I2"/>
    <mergeCell ref="B3:I3"/>
    <mergeCell ref="B4:I4"/>
    <mergeCell ref="B5:I5"/>
    <mergeCell ref="B6:I6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39" manualBreakCount="39">
    <brk id="14" max="16383" man="1"/>
    <brk id="24" max="16383" man="1"/>
    <brk id="46" max="8" man="1"/>
    <brk id="67" max="8" man="1"/>
    <brk id="86" max="8" man="1"/>
    <brk id="102" max="16383" man="1"/>
    <brk id="113" max="8" man="1"/>
    <brk id="128" max="8" man="1"/>
    <brk id="152" max="8" man="1"/>
    <brk id="182" max="8" man="1"/>
    <brk id="212" max="8" man="1"/>
    <brk id="236" max="8" man="1"/>
    <brk id="266" max="8" man="1"/>
    <brk id="285" max="8" man="1"/>
    <brk id="299" max="16383" man="1"/>
    <brk id="307" max="16383" man="1"/>
    <brk id="319" max="16383" man="1"/>
    <brk id="336" max="16383" man="1"/>
    <brk id="342" max="16383" man="1"/>
    <brk id="363" max="8" man="1"/>
    <brk id="384" max="8" man="1"/>
    <brk id="403" max="8" man="1"/>
    <brk id="424" max="8" man="1"/>
    <brk id="441" max="16383" man="1"/>
    <brk id="458" max="8" man="1"/>
    <brk id="479" max="8" man="1"/>
    <brk id="502" max="8" man="1"/>
    <brk id="516" max="8" man="1"/>
    <brk id="531" max="8" man="1"/>
    <brk id="554" max="8" man="1"/>
    <brk id="573" max="8" man="1"/>
    <brk id="592" max="8" man="1"/>
    <brk id="608" max="8" man="1"/>
    <brk id="629" max="8" man="1"/>
    <brk id="644" max="16383" man="1"/>
    <brk id="673" max="8" man="1"/>
    <brk id="680" max="16383" man="1"/>
    <brk id="702" max="16383" man="1"/>
    <brk id="7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9</vt:i4>
      </vt:variant>
    </vt:vector>
  </HeadingPairs>
  <TitlesOfParts>
    <vt:vector size="18" baseType="lpstr">
      <vt:lpstr>I.A ütem ELŐLAP</vt:lpstr>
      <vt:lpstr> I.A ütem Összesítő</vt:lpstr>
      <vt:lpstr>I.A ütem kv</vt:lpstr>
      <vt:lpstr>I.B ütem ELŐLAP</vt:lpstr>
      <vt:lpstr> I.B ütem Összesítő </vt:lpstr>
      <vt:lpstr>I.B ütem kv </vt:lpstr>
      <vt:lpstr>II. ütem ELŐLAP </vt:lpstr>
      <vt:lpstr>II. ütem Összesítő </vt:lpstr>
      <vt:lpstr>II. ütem kv</vt:lpstr>
      <vt:lpstr>'I.A ütem kv'!Nyomtatási_cím</vt:lpstr>
      <vt:lpstr>'I.B ütem kv '!Nyomtatási_cím</vt:lpstr>
      <vt:lpstr>'II. ütem kv'!Nyomtatási_cím</vt:lpstr>
      <vt:lpstr>'I.A ütem ELŐLAP'!Nyomtatási_terület</vt:lpstr>
      <vt:lpstr>'I.A ütem kv'!Nyomtatási_terület</vt:lpstr>
      <vt:lpstr>'I.B ütem ELŐLAP'!Nyomtatási_terület</vt:lpstr>
      <vt:lpstr>'I.B ütem kv '!Nyomtatási_terület</vt:lpstr>
      <vt:lpstr>'II. ütem ELŐLAP '!Nyomtatási_terület</vt:lpstr>
      <vt:lpstr>'II. ütem kv'!Nyomtatási_terület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</dc:creator>
  <cp:lastModifiedBy>Windows-felhasználó</cp:lastModifiedBy>
  <cp:lastPrinted>2017-09-18T10:24:32Z</cp:lastPrinted>
  <dcterms:created xsi:type="dcterms:W3CDTF">2013-09-17T20:12:32Z</dcterms:created>
  <dcterms:modified xsi:type="dcterms:W3CDTF">2017-12-18T08:55:13Z</dcterms:modified>
</cp:coreProperties>
</file>