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mogyi_tamas\Documents\_TÉRLABOR\Veresegyház iskola\BELSŐ\TENDER\küldött\ARCHÍV\IRAT\DOC, EXC\"/>
    </mc:Choice>
  </mc:AlternateContent>
  <bookViews>
    <workbookView xWindow="0" yWindow="0" windowWidth="28800" windowHeight="13023" tabRatio="820" activeTab="8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kv'!$A$1:$I$474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kv'!$A$1:$I$753</definedName>
  </definedNames>
  <calcPr calcId="162913"/>
</workbook>
</file>

<file path=xl/calcChain.xml><?xml version="1.0" encoding="utf-8"?>
<calcChain xmlns="http://schemas.openxmlformats.org/spreadsheetml/2006/main">
  <c r="D100" i="22" l="1"/>
  <c r="D96" i="22"/>
  <c r="D80" i="1"/>
  <c r="D70" i="1"/>
  <c r="I403" i="1" l="1"/>
  <c r="H403" i="1"/>
  <c r="I674" i="22"/>
  <c r="H674" i="22"/>
  <c r="I668" i="22"/>
  <c r="H668" i="22"/>
  <c r="I397" i="1"/>
  <c r="H397" i="1"/>
  <c r="I360" i="22"/>
  <c r="H360" i="22"/>
  <c r="I359" i="22"/>
  <c r="H359" i="22"/>
  <c r="I355" i="22"/>
  <c r="H355" i="22"/>
  <c r="I249" i="1"/>
  <c r="H249" i="1"/>
  <c r="I245" i="1"/>
  <c r="H245" i="1"/>
  <c r="I244" i="1"/>
  <c r="H244" i="1"/>
  <c r="I243" i="1"/>
  <c r="H243" i="1"/>
  <c r="I351" i="22"/>
  <c r="H351" i="22"/>
  <c r="H349" i="22"/>
  <c r="I349" i="22"/>
  <c r="H350" i="22"/>
  <c r="I350" i="22"/>
  <c r="I348" i="22"/>
  <c r="H348" i="22"/>
  <c r="I347" i="22"/>
  <c r="H347" i="22"/>
  <c r="I343" i="22"/>
  <c r="H343" i="22"/>
  <c r="I239" i="1"/>
  <c r="H239" i="1"/>
  <c r="I124" i="22" l="1"/>
  <c r="H124" i="22"/>
  <c r="D311" i="22" l="1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D110" i="22" l="1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52" i="22"/>
  <c r="G752" i="22"/>
  <c r="I752" i="22" s="1"/>
  <c r="H740" i="22"/>
  <c r="I740" i="22"/>
  <c r="H734" i="22"/>
  <c r="I734" i="22"/>
  <c r="H728" i="22"/>
  <c r="I728" i="22"/>
  <c r="H722" i="22"/>
  <c r="I722" i="22"/>
  <c r="H710" i="22"/>
  <c r="I710" i="22"/>
  <c r="I704" i="22"/>
  <c r="H704" i="22"/>
  <c r="I698" i="22"/>
  <c r="H698" i="22"/>
  <c r="I692" i="22"/>
  <c r="H692" i="22"/>
  <c r="I686" i="22"/>
  <c r="H686" i="22"/>
  <c r="H662" i="22"/>
  <c r="I662" i="22"/>
  <c r="H656" i="22"/>
  <c r="I656" i="22"/>
  <c r="H649" i="22"/>
  <c r="I649" i="22"/>
  <c r="H642" i="22"/>
  <c r="I642" i="22"/>
  <c r="H635" i="22"/>
  <c r="I635" i="22"/>
  <c r="H628" i="22"/>
  <c r="I628" i="22"/>
  <c r="H619" i="22"/>
  <c r="I619" i="22"/>
  <c r="H612" i="22"/>
  <c r="I612" i="22"/>
  <c r="H606" i="22"/>
  <c r="I606" i="22"/>
  <c r="H599" i="22"/>
  <c r="I599" i="22"/>
  <c r="H593" i="22"/>
  <c r="I593" i="22"/>
  <c r="H587" i="22"/>
  <c r="I587" i="22"/>
  <c r="H581" i="22"/>
  <c r="I581" i="22"/>
  <c r="H574" i="22"/>
  <c r="I574" i="22"/>
  <c r="H567" i="22"/>
  <c r="I567" i="22"/>
  <c r="H560" i="22"/>
  <c r="I560" i="22"/>
  <c r="H551" i="22"/>
  <c r="I551" i="22"/>
  <c r="H544" i="22"/>
  <c r="I544" i="22"/>
  <c r="H536" i="22"/>
  <c r="I536" i="22"/>
  <c r="H529" i="22"/>
  <c r="I529" i="22"/>
  <c r="H522" i="22"/>
  <c r="I522" i="22"/>
  <c r="H513" i="22"/>
  <c r="I513" i="22"/>
  <c r="H506" i="22"/>
  <c r="I506" i="22"/>
  <c r="H499" i="22"/>
  <c r="I499" i="22"/>
  <c r="H492" i="22"/>
  <c r="I492" i="22"/>
  <c r="H485" i="22"/>
  <c r="I485" i="22"/>
  <c r="H478" i="22"/>
  <c r="I478" i="22"/>
  <c r="H469" i="22"/>
  <c r="I469" i="22"/>
  <c r="H461" i="22"/>
  <c r="I461" i="22"/>
  <c r="H454" i="22"/>
  <c r="I454" i="22"/>
  <c r="H444" i="22"/>
  <c r="I444" i="22"/>
  <c r="H438" i="22"/>
  <c r="I438" i="22"/>
  <c r="H432" i="22"/>
  <c r="I432" i="22"/>
  <c r="H423" i="22"/>
  <c r="I423" i="22"/>
  <c r="H417" i="22"/>
  <c r="I417" i="22"/>
  <c r="H411" i="22"/>
  <c r="I411" i="22"/>
  <c r="H404" i="22"/>
  <c r="I404" i="22"/>
  <c r="H397" i="22"/>
  <c r="I397" i="22"/>
  <c r="H390" i="22"/>
  <c r="I390" i="22"/>
  <c r="H383" i="22"/>
  <c r="I383" i="22"/>
  <c r="H377" i="22"/>
  <c r="I377" i="22"/>
  <c r="H371" i="22"/>
  <c r="H675" i="22" s="1"/>
  <c r="I371" i="22"/>
  <c r="H339" i="22"/>
  <c r="I339" i="22"/>
  <c r="H335" i="22"/>
  <c r="I335" i="22"/>
  <c r="H331" i="22"/>
  <c r="I331" i="22"/>
  <c r="H327" i="22"/>
  <c r="I327" i="22"/>
  <c r="I315" i="22"/>
  <c r="H315" i="22"/>
  <c r="I314" i="22"/>
  <c r="H314" i="22"/>
  <c r="I313" i="22"/>
  <c r="H313" i="22"/>
  <c r="I312" i="22"/>
  <c r="H312" i="22"/>
  <c r="I311" i="22"/>
  <c r="H311" i="22"/>
  <c r="I304" i="22"/>
  <c r="H304" i="22"/>
  <c r="I298" i="22"/>
  <c r="H298" i="22"/>
  <c r="I292" i="22"/>
  <c r="H292" i="22"/>
  <c r="I288" i="22"/>
  <c r="H288" i="22"/>
  <c r="I284" i="22"/>
  <c r="H284" i="22"/>
  <c r="I277" i="22"/>
  <c r="H277" i="22"/>
  <c r="I271" i="22"/>
  <c r="H271" i="22"/>
  <c r="I265" i="22"/>
  <c r="H265" i="22"/>
  <c r="I259" i="22"/>
  <c r="H259" i="22"/>
  <c r="I253" i="22"/>
  <c r="H253" i="22"/>
  <c r="I247" i="22"/>
  <c r="H247" i="22"/>
  <c r="I241" i="22"/>
  <c r="H241" i="22"/>
  <c r="I235" i="22"/>
  <c r="H235" i="22"/>
  <c r="I229" i="22"/>
  <c r="H229" i="22"/>
  <c r="I223" i="22"/>
  <c r="H223" i="22"/>
  <c r="I217" i="22"/>
  <c r="H217" i="22"/>
  <c r="I211" i="22"/>
  <c r="H211" i="22"/>
  <c r="I205" i="22"/>
  <c r="H205" i="22"/>
  <c r="I199" i="22"/>
  <c r="H199" i="22"/>
  <c r="I193" i="22"/>
  <c r="H193" i="22"/>
  <c r="I187" i="22"/>
  <c r="H187" i="22"/>
  <c r="I181" i="22"/>
  <c r="H181" i="22"/>
  <c r="I175" i="22"/>
  <c r="H175" i="22"/>
  <c r="I169" i="22"/>
  <c r="H169" i="22"/>
  <c r="I163" i="22"/>
  <c r="H163" i="22"/>
  <c r="I157" i="22"/>
  <c r="H157" i="22"/>
  <c r="I151" i="22"/>
  <c r="H151" i="22"/>
  <c r="I145" i="22"/>
  <c r="H145" i="22"/>
  <c r="I139" i="22"/>
  <c r="H139" i="22"/>
  <c r="I125" i="22"/>
  <c r="H125" i="22"/>
  <c r="I123" i="22"/>
  <c r="H123" i="22"/>
  <c r="I122" i="22"/>
  <c r="H122" i="22"/>
  <c r="I121" i="22"/>
  <c r="H121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153" i="19"/>
  <c r="I153" i="19"/>
  <c r="H141" i="19"/>
  <c r="I141" i="19"/>
  <c r="H132" i="19"/>
  <c r="I132" i="19"/>
  <c r="H122" i="19"/>
  <c r="I122" i="19"/>
  <c r="H112" i="19"/>
  <c r="I112" i="19"/>
  <c r="H104" i="19"/>
  <c r="I104" i="19"/>
  <c r="H97" i="19"/>
  <c r="I97" i="19"/>
  <c r="H90" i="19"/>
  <c r="I90" i="19"/>
  <c r="H80" i="19"/>
  <c r="I80" i="19"/>
  <c r="H73" i="19"/>
  <c r="I73" i="19"/>
  <c r="H66" i="19"/>
  <c r="I66" i="19"/>
  <c r="H59" i="19"/>
  <c r="I59" i="19"/>
  <c r="H43" i="19"/>
  <c r="I43" i="19"/>
  <c r="I31" i="19"/>
  <c r="I33" i="19" s="1"/>
  <c r="H31" i="19"/>
  <c r="H33" i="19" s="1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73" i="1"/>
  <c r="I473" i="1"/>
  <c r="H467" i="1"/>
  <c r="I467" i="1"/>
  <c r="H461" i="1"/>
  <c r="I461" i="1"/>
  <c r="H455" i="1"/>
  <c r="I455" i="1"/>
  <c r="I432" i="1"/>
  <c r="H432" i="1"/>
  <c r="I427" i="1"/>
  <c r="H427" i="1"/>
  <c r="I421" i="1"/>
  <c r="H421" i="1"/>
  <c r="I415" i="1"/>
  <c r="H415" i="1"/>
  <c r="H443" i="1"/>
  <c r="I443" i="1"/>
  <c r="H391" i="1"/>
  <c r="I391" i="1"/>
  <c r="H298" i="1"/>
  <c r="I298" i="1"/>
  <c r="H283" i="1"/>
  <c r="I283" i="1"/>
  <c r="H276" i="1"/>
  <c r="I276" i="1"/>
  <c r="H269" i="1"/>
  <c r="I269" i="1"/>
  <c r="I675" i="22" l="1"/>
  <c r="I361" i="22"/>
  <c r="H361" i="22"/>
  <c r="I741" i="22"/>
  <c r="E22" i="23" s="1"/>
  <c r="H741" i="22"/>
  <c r="D22" i="23" s="1"/>
  <c r="H25" i="19"/>
  <c r="D14" i="20" s="1"/>
  <c r="H142" i="19"/>
  <c r="D17" i="20" s="1"/>
  <c r="I142" i="19"/>
  <c r="E17" i="20" s="1"/>
  <c r="I110" i="22"/>
  <c r="H474" i="1"/>
  <c r="D22" i="14" s="1"/>
  <c r="H711" i="22"/>
  <c r="D21" i="23" s="1"/>
  <c r="I711" i="22"/>
  <c r="E21" i="23" s="1"/>
  <c r="E20" i="23"/>
  <c r="D20" i="23"/>
  <c r="I753" i="22"/>
  <c r="E23" i="23" s="1"/>
  <c r="I474" i="1"/>
  <c r="E22" i="14" s="1"/>
  <c r="I107" i="22"/>
  <c r="I305" i="22"/>
  <c r="E17" i="23" s="1"/>
  <c r="H116" i="22"/>
  <c r="H317" i="22"/>
  <c r="D18" i="23" s="1"/>
  <c r="H13" i="22"/>
  <c r="D14" i="23" s="1"/>
  <c r="I109" i="22"/>
  <c r="I317" i="22"/>
  <c r="E18" i="23" s="1"/>
  <c r="H23" i="22"/>
  <c r="D15" i="23" s="1"/>
  <c r="H753" i="22"/>
  <c r="D23" i="23" s="1"/>
  <c r="D19" i="23"/>
  <c r="I13" i="22"/>
  <c r="E14" i="23" s="1"/>
  <c r="I23" i="22"/>
  <c r="E15" i="23" s="1"/>
  <c r="H305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E19" i="23"/>
  <c r="I44" i="19"/>
  <c r="E16" i="20" s="1"/>
  <c r="I23" i="1"/>
  <c r="H23" i="1"/>
  <c r="I13" i="1"/>
  <c r="H13" i="1"/>
  <c r="H438" i="1"/>
  <c r="H444" i="1" s="1"/>
  <c r="D21" i="14" s="1"/>
  <c r="I438" i="1"/>
  <c r="I444" i="1" s="1"/>
  <c r="E21" i="14" s="1"/>
  <c r="H385" i="1"/>
  <c r="I385" i="1"/>
  <c r="H378" i="1"/>
  <c r="I378" i="1"/>
  <c r="H372" i="1"/>
  <c r="I372" i="1"/>
  <c r="H366" i="1"/>
  <c r="I366" i="1"/>
  <c r="H359" i="1"/>
  <c r="I359" i="1"/>
  <c r="H351" i="1"/>
  <c r="I351" i="1"/>
  <c r="H343" i="1"/>
  <c r="I343" i="1"/>
  <c r="H335" i="1"/>
  <c r="I335" i="1"/>
  <c r="H328" i="1"/>
  <c r="I328" i="1"/>
  <c r="H321" i="1"/>
  <c r="I321" i="1"/>
  <c r="H313" i="1"/>
  <c r="I313" i="1"/>
  <c r="H305" i="1"/>
  <c r="I305" i="1"/>
  <c r="H291" i="1"/>
  <c r="I291" i="1"/>
  <c r="H262" i="1"/>
  <c r="I262" i="1"/>
  <c r="I404" i="1" l="1"/>
  <c r="E20" i="14" s="1"/>
  <c r="H404" i="1"/>
  <c r="D20" i="14" s="1"/>
  <c r="H126" i="22"/>
  <c r="D16" i="23" s="1"/>
  <c r="D24" i="23" s="1"/>
  <c r="D19" i="20"/>
  <c r="E19" i="20"/>
  <c r="I126" i="22"/>
  <c r="E16" i="23" s="1"/>
  <c r="E24" i="23" s="1"/>
  <c r="D14" i="14"/>
  <c r="E14" i="14"/>
  <c r="H235" i="1"/>
  <c r="I235" i="1"/>
  <c r="H231" i="1"/>
  <c r="I231" i="1"/>
  <c r="H227" i="1"/>
  <c r="I227" i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50" i="1" s="1"/>
  <c r="I250" i="1" l="1"/>
  <c r="E19" i="14" s="1"/>
  <c r="D19" i="14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H197" i="1"/>
  <c r="H201" i="1" l="1"/>
  <c r="D18" i="14" s="1"/>
  <c r="I201" i="1"/>
  <c r="E18" i="14" s="1"/>
  <c r="D15" i="14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<sst xmlns="http://schemas.openxmlformats.org/spreadsheetml/2006/main" count="1782" uniqueCount="800">
  <si>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</si>
  <si>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</si>
  <si>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</si>
  <si>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</si>
  <si>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</si>
  <si>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</si>
  <si>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</si>
  <si>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</si>
  <si>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</si>
  <si>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</si>
  <si>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</si>
  <si>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</si>
  <si>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</si>
  <si>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</si>
  <si>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</si>
  <si>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</si>
  <si>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</si>
  <si>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</si>
  <si>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</si>
  <si>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</si>
  <si>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</si>
  <si>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</si>
  <si>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</si>
  <si>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</si>
  <si>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</si>
  <si>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</si>
  <si>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</si>
  <si>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</si>
  <si>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</si>
  <si>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</si>
  <si>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</si>
  <si>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</si>
  <si>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</si>
  <si>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</si>
  <si>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</si>
  <si>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</si>
  <si>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</si>
  <si>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</si>
  <si>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</si>
  <si>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</si>
  <si>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</si>
  <si>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</si>
  <si>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</si>
  <si>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</si>
  <si>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</si>
  <si>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</si>
  <si>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</si>
  <si>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</si>
  <si>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</si>
  <si>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</si>
  <si>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</si>
  <si>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</si>
  <si>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</si>
  <si>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</si>
  <si>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</si>
  <si>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</si>
  <si>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</si>
  <si>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</si>
  <si>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</si>
  <si>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</si>
  <si>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</si>
  <si>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</si>
  <si>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</si>
  <si>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</si>
  <si>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</si>
  <si>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</si>
  <si>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</si>
  <si>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</si>
  <si>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</si>
  <si>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</si>
  <si>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</si>
  <si>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</si>
  <si>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</si>
  <si>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</si>
  <si>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</si>
  <si>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</si>
  <si>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</si>
  <si>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</si>
  <si>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</si>
  <si>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</si>
  <si>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</si>
  <si>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</si>
  <si>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</si>
  <si>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</si>
  <si>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</si>
  <si>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</si>
  <si>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</si>
  <si>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</si>
  <si>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</si>
  <si>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</si>
  <si>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</si>
  <si>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</si>
  <si>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</si>
  <si>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</si>
  <si>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</si>
  <si>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</si>
  <si>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</si>
  <si>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</si>
  <si>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</si>
  <si>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</si>
  <si>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</si>
  <si>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</si>
  <si>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</si>
  <si>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</si>
  <si>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</si>
  <si>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</si>
  <si>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</si>
  <si>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</si>
  <si>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</si>
  <si>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</si>
  <si>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</si>
  <si>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</si>
  <si>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</si>
  <si>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</si>
  <si>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</si>
  <si>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</si>
  <si>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</si>
  <si>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</si>
  <si>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</si>
  <si>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</si>
  <si>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</si>
  <si>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</si>
  <si>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</si>
  <si>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</si>
  <si>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</si>
  <si>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</si>
  <si>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</si>
  <si>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</si>
  <si>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</si>
  <si>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</si>
  <si>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</si>
  <si>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</si>
  <si>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</si>
  <si>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</si>
  <si>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</si>
  <si>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</si>
  <si>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</si>
  <si>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</si>
  <si>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</si>
  <si>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</si>
  <si>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</si>
  <si>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</si>
  <si>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</si>
  <si>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</si>
  <si>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</si>
  <si>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</si>
  <si>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</si>
  <si>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</si>
  <si>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</si>
  <si>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</si>
  <si>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</si>
  <si>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</si>
  <si>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</si>
  <si>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</si>
  <si>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</si>
  <si>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</si>
  <si>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</si>
  <si>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</si>
  <si>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</si>
  <si>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</si>
  <si>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</si>
  <si>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</si>
  <si>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</si>
  <si>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</si>
  <si>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</si>
  <si>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</si>
  <si>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</si>
  <si>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</si>
  <si>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</si>
  <si>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</si>
  <si>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</si>
  <si>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</si>
  <si>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</si>
  <si>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</si>
  <si>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</si>
  <si>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</si>
  <si>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</si>
  <si>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</si>
  <si>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</si>
  <si>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</si>
  <si>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</si>
  <si>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</si>
  <si>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</si>
  <si>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</si>
  <si>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</si>
  <si>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</si>
  <si>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</si>
  <si>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</si>
  <si>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</si>
  <si>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</si>
  <si>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</si>
  <si>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</si>
  <si>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</si>
  <si>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</si>
  <si>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</si>
  <si>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</si>
  <si>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</si>
  <si>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</si>
  <si>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</si>
  <si>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</si>
  <si>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</si>
  <si>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</si>
  <si>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</si>
  <si>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</si>
  <si>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</si>
  <si>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</si>
  <si>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</si>
  <si>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</si>
  <si>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</si>
  <si>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</si>
  <si>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</si>
  <si>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</si>
  <si>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</si>
  <si>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</si>
  <si>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</si>
  <si>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</si>
  <si>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</si>
  <si>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</si>
  <si>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</si>
  <si>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</si>
  <si>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</si>
  <si>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</si>
  <si>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</si>
  <si>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</si>
  <si>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</si>
  <si>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</si>
  <si>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</si>
  <si>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</si>
  <si>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</si>
  <si>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</si>
  <si>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</si>
  <si>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</si>
  <si>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</si>
  <si>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</si>
  <si>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</si>
  <si>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</si>
  <si>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</si>
  <si>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</si>
  <si>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</si>
  <si>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</si>
  <si>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</si>
  <si>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</si>
  <si>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</si>
  <si>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</si>
  <si>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</si>
  <si>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</si>
  <si>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</si>
  <si>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</si>
  <si>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</si>
  <si>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</si>
  <si>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</si>
  <si>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</si>
  <si>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</si>
  <si>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</si>
  <si>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</si>
  <si>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</si>
  <si>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</si>
  <si>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</si>
  <si>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</si>
  <si>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</si>
  <si>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</si>
  <si>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</si>
  <si>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</si>
  <si>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</si>
  <si>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</si>
  <si>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</si>
  <si>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</si>
  <si>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</si>
  <si>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</si>
  <si>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</si>
  <si>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</si>
  <si>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</si>
  <si>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</si>
  <si>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</si>
  <si>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</si>
  <si>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</si>
  <si>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</si>
  <si>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</si>
  <si>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</si>
  <si>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</si>
  <si>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</si>
  <si>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</si>
  <si>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</si>
  <si>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</si>
  <si>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</si>
  <si>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</si>
  <si>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</si>
  <si>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</si>
  <si>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</si>
  <si>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</si>
  <si>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</si>
  <si>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</si>
  <si>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</si>
  <si>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</si>
  <si>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</si>
  <si>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</si>
  <si>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</si>
  <si>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</si>
  <si>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</si>
  <si>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</si>
  <si>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</si>
  <si>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</si>
  <si>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</si>
  <si>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</si>
  <si>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</si>
  <si>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</si>
  <si>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</si>
  <si>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</si>
  <si>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</si>
  <si>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</si>
  <si>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</si>
  <si>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</si>
  <si>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</si>
  <si>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</si>
  <si>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</si>
  <si>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</si>
  <si>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</si>
  <si>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</si>
  <si>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</si>
  <si>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</si>
  <si>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</si>
  <si>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</si>
  <si>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</si>
  <si>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</si>
  <si>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</si>
  <si>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</si>
  <si>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</si>
  <si>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</si>
  <si>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</si>
  <si>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</si>
  <si>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</si>
  <si>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</si>
  <si>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</si>
  <si>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</si>
  <si>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</si>
  <si>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</si>
  <si>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</si>
  <si>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</si>
  <si>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</si>
  <si>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</si>
  <si>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</si>
  <si>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</si>
  <si>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</si>
  <si>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</si>
  <si>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</si>
  <si>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</si>
  <si>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</si>
  <si>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</si>
  <si>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</si>
  <si>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</si>
  <si>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</si>
  <si>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</si>
  <si>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</si>
  <si>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</si>
  <si>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</si>
  <si>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</si>
  <si>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</si>
  <si>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</si>
  <si>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</si>
  <si>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</si>
  <si>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</si>
  <si>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</si>
  <si>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</si>
  <si>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</si>
  <si>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</si>
  <si>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</si>
  <si>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</si>
  <si>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</si>
  <si>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</si>
  <si>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</si>
  <si>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</si>
  <si>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</si>
  <si>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</si>
  <si>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</si>
  <si>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</si>
  <si>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</si>
  <si>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</si>
  <si>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</si>
  <si>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</si>
  <si>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</si>
  <si>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</si>
  <si>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</si>
  <si>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</si>
  <si>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</si>
  <si>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</si>
  <si>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</si>
  <si>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</si>
  <si>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</si>
  <si>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</si>
  <si>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</si>
  <si>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</si>
  <si>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</si>
  <si>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</si>
  <si>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</si>
  <si>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</si>
  <si>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</si>
  <si>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</si>
  <si>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</si>
  <si>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</si>
  <si>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</si>
  <si>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</si>
  <si>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</si>
  <si>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</si>
  <si>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</si>
  <si>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</si>
  <si>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</si>
  <si>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</si>
  <si>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</si>
  <si>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</si>
  <si>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</si>
  <si>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</si>
  <si>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</si>
  <si>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</si>
  <si>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</si>
  <si>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</si>
  <si>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</si>
  <si>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</si>
  <si>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</si>
  <si>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</si>
  <si>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</si>
  <si>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</si>
  <si>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</si>
  <si>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</si>
  <si>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</si>
  <si>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</si>
  <si>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</si>
  <si>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</si>
  <si>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</si>
  <si>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</si>
  <si>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</si>
  <si>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</si>
  <si>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</si>
  <si>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</si>
  <si>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</si>
  <si>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</si>
  <si>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</si>
  <si>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</si>
  <si>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</si>
  <si>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</si>
  <si>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</si>
  <si>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</si>
  <si>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</si>
  <si>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</si>
  <si>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</si>
  <si>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</si>
  <si>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</si>
  <si>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</si>
  <si>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</si>
  <si>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</si>
  <si>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</si>
  <si>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</si>
  <si>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</si>
  <si>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</si>
  <si>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</si>
  <si>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</si>
  <si>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</si>
  <si>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</si>
  <si>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</si>
  <si>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</si>
  <si>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</si>
  <si>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</si>
  <si>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</si>
  <si>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</si>
  <si>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</si>
  <si>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</si>
  <si>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</si>
  <si>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</si>
  <si>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</si>
  <si>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</si>
  <si>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</si>
  <si>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</si>
  <si>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</si>
  <si>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</si>
  <si>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</si>
  <si>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</si>
  <si>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</si>
  <si>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</si>
  <si>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</si>
  <si>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</si>
  <si>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</si>
  <si>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</si>
  <si>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</si>
  <si>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</si>
  <si>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</si>
  <si>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</si>
  <si>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</si>
  <si>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</si>
  <si>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</si>
  <si>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</si>
  <si>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</si>
  <si>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</si>
  <si>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</si>
  <si>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</si>
  <si>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</si>
  <si>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</si>
  <si>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</si>
  <si>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</si>
  <si>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</si>
  <si>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</si>
  <si>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</si>
  <si>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</si>
  <si>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</si>
  <si>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</si>
  <si>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</si>
  <si>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</si>
  <si>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</si>
  <si>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</si>
  <si>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</si>
  <si>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</si>
  <si>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</si>
  <si>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</si>
  <si>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</si>
  <si>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</si>
  <si>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</si>
  <si>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</si>
  <si>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</si>
  <si>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</si>
  <si>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</si>
  <si>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</si>
  <si>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</si>
  <si>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</si>
  <si>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</si>
  <si>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</si>
  <si>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</si>
  <si>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</si>
  <si>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</si>
  <si>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</si>
  <si>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</si>
  <si>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</si>
  <si>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</si>
  <si>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</si>
  <si>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</si>
  <si>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</si>
  <si>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</si>
  <si>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</si>
  <si>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</si>
  <si>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</si>
  <si>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</si>
  <si>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</si>
  <si>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</si>
  <si>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</si>
  <si>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</si>
  <si>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</si>
  <si>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</si>
  <si>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</si>
  <si>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</si>
  <si>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</si>
  <si>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</si>
  <si>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</si>
  <si>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</si>
  <si>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</si>
  <si>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</si>
  <si>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</si>
  <si>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</si>
  <si>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</si>
  <si>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</si>
  <si>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</si>
  <si>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</si>
  <si>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</si>
  <si>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</si>
  <si>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</si>
  <si>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</si>
  <si>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</si>
  <si>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</si>
  <si>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</si>
  <si>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</si>
  <si>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</si>
  <si>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</si>
  <si>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</si>
  <si>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</si>
  <si>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</si>
  <si>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</si>
  <si>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</si>
  <si>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</si>
  <si>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</si>
  <si>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</si>
  <si>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</si>
  <si>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</si>
  <si>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</si>
  <si>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</si>
  <si>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</si>
  <si>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</si>
  <si>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</si>
  <si>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</si>
  <si>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</si>
  <si>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</si>
  <si>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</si>
  <si>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</si>
  <si>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</si>
  <si>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</si>
  <si>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</si>
  <si>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</si>
  <si>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</si>
  <si>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</si>
  <si>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</si>
  <si>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</si>
  <si>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</si>
  <si>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</si>
  <si>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</si>
  <si>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</si>
  <si>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</si>
  <si>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</si>
  <si>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</si>
  <si>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</si>
  <si>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</si>
  <si>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</si>
  <si>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</si>
  <si>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</si>
  <si>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</si>
  <si>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</si>
  <si>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</si>
  <si>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</si>
  <si>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</si>
  <si>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</si>
  <si>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</si>
  <si>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</si>
  <si>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</si>
  <si>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</si>
  <si>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</si>
  <si>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</si>
  <si>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</si>
  <si>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</si>
  <si>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</si>
  <si>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</si>
  <si>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</si>
  <si>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</si>
  <si>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</si>
  <si>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</si>
  <si>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</si>
  <si>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</si>
  <si>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</si>
  <si>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</si>
  <si>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</si>
  <si>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</si>
  <si>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</si>
  <si>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</si>
  <si>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</si>
  <si>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</si>
  <si>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</si>
  <si>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</si>
  <si>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</si>
  <si>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</si>
  <si>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</si>
  <si>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</si>
  <si>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</si>
  <si>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</si>
  <si>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</si>
  <si>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</si>
  <si>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</si>
  <si>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</si>
  <si>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</si>
  <si>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</si>
  <si>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</si>
  <si>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</si>
  <si>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</si>
  <si>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</si>
  <si>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</si>
  <si>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</si>
  <si>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</si>
  <si>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</si>
  <si>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</si>
  <si>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</si>
  <si>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</si>
  <si>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</si>
  <si>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</si>
  <si>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</si>
  <si>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</si>
  <si>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</si>
  <si>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</si>
  <si>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</si>
  <si>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</si>
  <si>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</si>
  <si>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</si>
  <si>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</si>
  <si>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</si>
  <si>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</si>
  <si>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</si>
  <si>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</si>
  <si>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</si>
  <si>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</si>
  <si>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</si>
  <si>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</si>
  <si>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</si>
  <si>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</si>
  <si>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</si>
  <si>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</si>
  <si>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</si>
  <si>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</si>
  <si>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</si>
  <si>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</si>
  <si>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</si>
  <si>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</si>
  <si>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</si>
  <si>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</si>
  <si>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</si>
  <si>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</si>
  <si>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</si>
  <si>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</si>
  <si>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</si>
  <si>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</si>
  <si>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</si>
  <si>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</si>
  <si>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</si>
  <si>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</si>
  <si>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</si>
  <si>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</si>
  <si>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</si>
  <si>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</si>
  <si>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</si>
  <si>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</si>
  <si>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</si>
  <si>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</si>
  <si>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</si>
  <si>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</si>
  <si>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</si>
  <si>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</si>
  <si>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</si>
  <si>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</si>
  <si>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</si>
  <si>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</si>
  <si>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</si>
  <si>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</si>
  <si>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</si>
  <si>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</si>
  <si>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</si>
  <si>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</si>
  <si>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</si>
  <si>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</si>
  <si>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</si>
  <si>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</si>
  <si>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</si>
  <si>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</si>
  <si>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</si>
  <si>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</si>
  <si>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</si>
  <si>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</si>
  <si>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</si>
  <si>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</si>
  <si>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</si>
  <si>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</si>
  <si>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</si>
  <si>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</si>
  <si>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</si>
  <si>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</si>
  <si>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</si>
  <si>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</si>
  <si>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</si>
  <si>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</si>
  <si>
    <t>Kápolnában parketta padlóburkolatban utólag gravírozott felírat kialakítása max 1 nm méretben</t>
  </si>
  <si>
    <t>Kiegészítők : üveg tolóajtó Kamex Vetrine 15 tolóajtó vasalattal, 4 db bútorzárral, foganytyúk : 30 mm-es átmérőjű kör lyuk a bútorlapba marva. Kapcsolódó kiegészítők : MARMY Serena 60x35 cm-es mosdókagyló ( gépészeti kv szerint ), mosdó alatt szemétbedovóval és szemetessel.</t>
  </si>
  <si>
    <t>Szekrény mérete : Hossz = 495 cm, magassága : 275 cm, szélessége : 50 cm.</t>
  </si>
  <si>
    <t>Lépcsőkorlát fogódzók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</si>
  <si>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BL-08a</t>
    </r>
  </si>
  <si>
    <t>Kialakítása : átm. 50 mm-es keményfa fogodzó, 2 rtg matt lakkozással, átm. 15 mm-es  szálcsiszolt rm.acél konzolokkal a falra dűbelezve. H= 300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</si>
  <si>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BL-08b</t>
    </r>
  </si>
  <si>
    <t>Ablakfülke korlát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</si>
  <si>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BL-09</t>
    </r>
  </si>
  <si>
    <t xml:space="preserve">60 cm hosszal készül : </t>
  </si>
  <si>
    <t xml:space="preserve">70 cm hosszal készül : </t>
  </si>
  <si>
    <t xml:space="preserve">75 cm hosszal készül : </t>
  </si>
  <si>
    <t xml:space="preserve">92 cm hosszal készül : </t>
  </si>
  <si>
    <t xml:space="preserve">100 cm hosszal készül : </t>
  </si>
  <si>
    <t xml:space="preserve"> 6.2</t>
  </si>
  <si>
    <t xml:space="preserve"> 6.3</t>
  </si>
  <si>
    <t xml:space="preserve"> 6.4</t>
  </si>
  <si>
    <t xml:space="preserve"> 6.5</t>
  </si>
  <si>
    <t xml:space="preserve"> 9.1</t>
  </si>
  <si>
    <t xml:space="preserve"> 9.2</t>
  </si>
  <si>
    <t xml:space="preserve"> 9.3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</si>
  <si>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BL-10</t>
    </r>
  </si>
  <si>
    <t>Kialakítása : átm. 50 mm-es  szálcsiszolt rm.acél</t>
  </si>
  <si>
    <t xml:space="preserve">240 cm hosszal készül : </t>
  </si>
  <si>
    <t>Kialakítása : átm. 50 mm-es  szálcsiszolt rm.acél, 2 darab h= 85 cm magas közbenső megtámasztással</t>
  </si>
  <si>
    <t>8.</t>
  </si>
  <si>
    <t xml:space="preserve"> 8.1</t>
  </si>
  <si>
    <t xml:space="preserve"> 8.2</t>
  </si>
  <si>
    <t>Kialakítása : átm. 50 mm-es  szálcsiszolt rm.acél, 2 darab h= 35 cm magas közbenső megtámasztással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</si>
  <si>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BL-11</t>
    </r>
  </si>
  <si>
    <t xml:space="preserve">360 cm hosszal készül : </t>
  </si>
  <si>
    <t xml:space="preserve">480 cm hosszal készül : </t>
  </si>
  <si>
    <r>
      <t xml:space="preserve">Pult mérete : 206 / 60 cm, </t>
    </r>
    <r>
      <rPr>
        <sz val="10"/>
        <color rgb="FFFF0000"/>
        <rFont val="Times New Roman"/>
        <family val="1"/>
        <charset val="238"/>
      </rPr>
      <t xml:space="preserve">3 </t>
    </r>
    <r>
      <rPr>
        <sz val="10"/>
        <color theme="1"/>
        <rFont val="Times New Roman"/>
        <family val="1"/>
        <charset val="238"/>
      </rPr>
      <t>db mosdóhely kivágással.</t>
    </r>
  </si>
  <si>
    <t>Tantermi oszlopburkolat</t>
  </si>
  <si>
    <t>Szerkezeti anyag : 18 mm vtg KOSKIDECOR ECO melamin fólia bevonatú rétegelt lemez burkolat, white 9001 színben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</si>
  <si>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</si>
  <si>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BA-61b</t>
    </r>
  </si>
  <si>
    <t>Mérete : 32 + 27 / 75 cm</t>
  </si>
  <si>
    <t>Mérete : 32 /75 cm</t>
  </si>
  <si>
    <t>táblásított ipari kőrispaketta ragasztva</t>
  </si>
  <si>
    <t>Készül : ( rajzterem ) = 69,70 m2</t>
  </si>
  <si>
    <t>Készül : ( L1a=189,3 m2; L1b=135 m2; L1d= 82,80 m2 )</t>
  </si>
  <si>
    <t>Linóleum padlóburkolat, egyszínű, ( L2. típus)</t>
  </si>
  <si>
    <t>Linóleum padlóburkolat, egyszínű, ( L1. típus)</t>
  </si>
  <si>
    <t>Készül : ( L2a= 149,40 m2, L2b=129,3 m2, L2c=85,8 m2, L2d=58,8 m2, L2f=86,8 m2 )</t>
  </si>
  <si>
    <r>
      <t xml:space="preserve">Öntött betonpadló burkolat készítése ( 3-as típus ) </t>
    </r>
    <r>
      <rPr>
        <b/>
        <u/>
        <sz val="10"/>
        <rFont val="Times New Roman"/>
        <family val="1"/>
        <charset val="238"/>
      </rPr>
      <t>Nincs, helyette : linóleum burkolat készül !</t>
    </r>
  </si>
  <si>
    <r>
      <t xml:space="preserve">Öntött betonpadló burkolat készítése ( </t>
    </r>
    <r>
      <rPr>
        <b/>
        <sz val="10"/>
        <rFont val="Times New Roman"/>
        <family val="1"/>
        <charset val="238"/>
      </rPr>
      <t>a 4-es</t>
    </r>
    <r>
      <rPr>
        <sz val="10"/>
        <rFont val="Times New Roman"/>
        <family val="1"/>
        <charset val="238"/>
      </rPr>
      <t xml:space="preserve"> </t>
    </r>
    <r>
      <rPr>
        <b/>
        <sz val="10"/>
        <rFont val="Times New Roman"/>
        <family val="1"/>
        <charset val="238"/>
      </rPr>
      <t>3-as típus jelre változott )</t>
    </r>
  </si>
  <si>
    <t>Készül : ( L1c= 134,9 m2 )</t>
  </si>
  <si>
    <t>Linóleum padlóburkolat, egyszínű, ( L3. típus), vegyes</t>
  </si>
  <si>
    <t>Készül :  ( L2b=72,20 m2, L2e=69,50 m2, L2f=137,50 m2 )</t>
  </si>
  <si>
    <t>Készül : ( L3a=131,8 m2, L3b=199,00 m2 )</t>
  </si>
  <si>
    <r>
      <t xml:space="preserve">Konszignációs jele: </t>
    </r>
    <r>
      <rPr>
        <b/>
        <sz val="10"/>
        <rFont val="Times New Roman"/>
        <family val="1"/>
        <charset val="238"/>
      </rPr>
      <t>BF-02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</si>
</sst>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  <font>
      <b/>
      <u/>
      <sz val="10"/>
      <name val="Times New Roman"/>
      <family val="1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60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8" borderId="37" xfId="46" applyFont="1" applyFill="1" applyBorder="1" applyAlignment="1">
      <alignment wrapText="1"/>
    </xf>
    <xf numFmtId="3" fontId="6" fillId="28" borderId="37" xfId="46" applyNumberFormat="1" applyFont="1" applyFill="1" applyBorder="1" applyAlignment="1">
      <alignment horizontal="center" wrapText="1"/>
    </xf>
    <xf numFmtId="3" fontId="6" fillId="28" borderId="38" xfId="46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wrapText="1"/>
    </xf>
    <xf numFmtId="3" fontId="6" fillId="28" borderId="0" xfId="46" applyNumberFormat="1" applyFont="1" applyFill="1" applyBorder="1" applyAlignment="1">
      <alignment horizontal="center" wrapText="1"/>
    </xf>
    <xf numFmtId="3" fontId="6" fillId="28" borderId="18" xfId="46" applyNumberFormat="1" applyFont="1" applyFill="1" applyBorder="1" applyAlignment="1">
      <alignment horizontal="center" wrapText="1"/>
    </xf>
    <xf numFmtId="0" fontId="6" fillId="28" borderId="10" xfId="46" applyFont="1" applyFill="1" applyBorder="1" applyAlignment="1">
      <alignment wrapText="1"/>
    </xf>
    <xf numFmtId="3" fontId="6" fillId="28" borderId="10" xfId="46" applyNumberFormat="1" applyFont="1" applyFill="1" applyBorder="1" applyAlignment="1">
      <alignment horizontal="center" wrapText="1"/>
    </xf>
    <xf numFmtId="3" fontId="6" fillId="28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8" borderId="34" xfId="0" applyFont="1" applyFill="1" applyBorder="1" applyAlignment="1">
      <alignment wrapText="1"/>
    </xf>
    <xf numFmtId="0" fontId="6" fillId="28" borderId="40" xfId="0" applyFont="1" applyFill="1" applyBorder="1" applyAlignment="1">
      <alignment wrapText="1"/>
    </xf>
    <xf numFmtId="3" fontId="6" fillId="28" borderId="40" xfId="0" applyNumberFormat="1" applyFont="1" applyFill="1" applyBorder="1" applyAlignment="1">
      <alignment horizontal="center" wrapText="1"/>
    </xf>
    <xf numFmtId="3" fontId="6" fillId="28" borderId="35" xfId="0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horizontal="right" wrapText="1"/>
    </xf>
    <xf numFmtId="0" fontId="6" fillId="28" borderId="37" xfId="46" applyFont="1" applyFill="1" applyBorder="1" applyAlignment="1">
      <alignment horizontal="right" wrapText="1"/>
    </xf>
    <xf numFmtId="0" fontId="6" fillId="28" borderId="10" xfId="46" applyFont="1" applyFill="1" applyBorder="1" applyAlignment="1">
      <alignment horizontal="right" wrapText="1"/>
    </xf>
    <xf numFmtId="0" fontId="6" fillId="28" borderId="34" xfId="46" applyFont="1" applyFill="1" applyBorder="1" applyAlignment="1">
      <alignment wrapText="1"/>
    </xf>
    <xf numFmtId="0" fontId="6" fillId="28" borderId="40" xfId="46" applyFont="1" applyFill="1" applyBorder="1" applyAlignment="1">
      <alignment wrapText="1"/>
    </xf>
    <xf numFmtId="3" fontId="6" fillId="28" borderId="40" xfId="46" applyNumberFormat="1" applyFont="1" applyFill="1" applyBorder="1" applyAlignment="1">
      <alignment horizontal="center" wrapText="1"/>
    </xf>
    <xf numFmtId="3" fontId="6" fillId="28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8" borderId="39" xfId="0" applyFont="1" applyFill="1" applyBorder="1" applyAlignment="1">
      <alignment wrapText="1"/>
    </xf>
    <xf numFmtId="0" fontId="6" fillId="28" borderId="37" xfId="0" applyFont="1" applyFill="1" applyBorder="1" applyAlignment="1">
      <alignment wrapText="1"/>
    </xf>
    <xf numFmtId="3" fontId="6" fillId="28" borderId="37" xfId="0" applyNumberFormat="1" applyFont="1" applyFill="1" applyBorder="1" applyAlignment="1">
      <alignment horizontal="center" wrapText="1"/>
    </xf>
    <xf numFmtId="3" fontId="6" fillId="28" borderId="38" xfId="0" applyNumberFormat="1" applyFont="1" applyFill="1" applyBorder="1" applyAlignment="1">
      <alignment horizontal="center" wrapText="1"/>
    </xf>
    <xf numFmtId="0" fontId="6" fillId="28" borderId="23" xfId="0" applyFont="1" applyFill="1" applyBorder="1" applyAlignment="1">
      <alignment wrapText="1"/>
    </xf>
    <xf numFmtId="0" fontId="6" fillId="28" borderId="0" xfId="0" applyFont="1" applyFill="1" applyBorder="1" applyAlignment="1">
      <alignment wrapText="1"/>
    </xf>
    <xf numFmtId="3" fontId="6" fillId="28" borderId="0" xfId="0" applyNumberFormat="1" applyFont="1" applyFill="1" applyBorder="1" applyAlignment="1">
      <alignment horizontal="center" wrapText="1"/>
    </xf>
    <xf numFmtId="3" fontId="6" fillId="28" borderId="18" xfId="0" applyNumberFormat="1" applyFont="1" applyFill="1" applyBorder="1" applyAlignment="1">
      <alignment horizontal="center" wrapText="1"/>
    </xf>
    <xf numFmtId="0" fontId="6" fillId="28" borderId="20" xfId="0" applyFont="1" applyFill="1" applyBorder="1" applyAlignment="1">
      <alignment wrapText="1"/>
    </xf>
    <xf numFmtId="0" fontId="6" fillId="28" borderId="10" xfId="0" applyFont="1" applyFill="1" applyBorder="1" applyAlignment="1">
      <alignment wrapText="1"/>
    </xf>
    <xf numFmtId="3" fontId="6" fillId="28" borderId="10" xfId="0" applyNumberFormat="1" applyFont="1" applyFill="1" applyBorder="1" applyAlignment="1">
      <alignment horizontal="center" wrapText="1"/>
    </xf>
    <xf numFmtId="3" fontId="6" fillId="28" borderId="21" xfId="0" applyNumberFormat="1" applyFont="1" applyFill="1" applyBorder="1" applyAlignment="1">
      <alignment horizontal="center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8" borderId="34" xfId="0" applyFont="1" applyFill="1" applyBorder="1" applyAlignment="1">
      <alignment vertical="center" wrapText="1"/>
    </xf>
    <xf numFmtId="0" fontId="6" fillId="28" borderId="40" xfId="0" applyFont="1" applyFill="1" applyBorder="1" applyAlignment="1">
      <alignment vertical="center" wrapText="1"/>
    </xf>
    <xf numFmtId="3" fontId="6" fillId="28" borderId="40" xfId="0" applyNumberFormat="1" applyFont="1" applyFill="1" applyBorder="1" applyAlignment="1">
      <alignment horizontal="center" vertical="center" wrapText="1"/>
    </xf>
    <xf numFmtId="3" fontId="6" fillId="28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0" fillId="28" borderId="37" xfId="46" applyFont="1" applyFill="1" applyBorder="1" applyAlignment="1"/>
    <xf numFmtId="0" fontId="11" fillId="28" borderId="37" xfId="46" applyFont="1" applyFill="1" applyBorder="1" applyAlignment="1">
      <alignment horizontal="center" wrapText="1"/>
    </xf>
    <xf numFmtId="0" fontId="11" fillId="28" borderId="38" xfId="46" applyFont="1" applyFill="1" applyBorder="1" applyAlignment="1">
      <alignment horizontal="center" wrapText="1"/>
    </xf>
    <xf numFmtId="0" fontId="40" fillId="28" borderId="0" xfId="46" applyFont="1" applyFill="1" applyBorder="1" applyAlignment="1"/>
    <xf numFmtId="0" fontId="11" fillId="28" borderId="0" xfId="46" applyFont="1" applyFill="1" applyBorder="1" applyAlignment="1">
      <alignment horizontal="center" wrapText="1"/>
    </xf>
    <xf numFmtId="0" fontId="11" fillId="28" borderId="18" xfId="46" applyFont="1" applyFill="1" applyBorder="1" applyAlignment="1">
      <alignment horizontal="center" wrapText="1"/>
    </xf>
    <xf numFmtId="0" fontId="40" fillId="28" borderId="10" xfId="46" applyFont="1" applyFill="1" applyBorder="1" applyAlignment="1"/>
    <xf numFmtId="0" fontId="11" fillId="28" borderId="10" xfId="46" applyFont="1" applyFill="1" applyBorder="1" applyAlignment="1">
      <alignment horizontal="center" wrapText="1"/>
    </xf>
    <xf numFmtId="0" fontId="11" fillId="28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8" borderId="33" xfId="46" applyNumberFormat="1" applyFont="1" applyFill="1" applyBorder="1" applyAlignment="1">
      <alignment horizontal="center" wrapText="1"/>
    </xf>
    <xf numFmtId="3" fontId="6" fillId="28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8" borderId="39" xfId="46" applyFont="1" applyFill="1" applyBorder="1" applyAlignment="1">
      <alignment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8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8" borderId="23" xfId="46" applyFont="1" applyFill="1" applyBorder="1" applyAlignment="1">
      <alignment horizontal="right" wrapText="1"/>
    </xf>
    <xf numFmtId="0" fontId="6" fillId="28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8" borderId="39" xfId="46" applyFont="1" applyFill="1" applyBorder="1" applyAlignment="1"/>
    <xf numFmtId="0" fontId="40" fillId="28" borderId="23" xfId="46" applyFont="1" applyFill="1" applyBorder="1" applyAlignment="1"/>
    <xf numFmtId="0" fontId="40" fillId="28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8" borderId="33" xfId="0" applyNumberFormat="1" applyFont="1" applyFill="1" applyBorder="1" applyAlignment="1">
      <alignment horizontal="right" wrapText="1"/>
    </xf>
    <xf numFmtId="0" fontId="6" fillId="28" borderId="33" xfId="0" applyFont="1" applyFill="1" applyBorder="1" applyAlignment="1">
      <alignment wrapText="1"/>
    </xf>
    <xf numFmtId="3" fontId="38" fillId="28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14" fillId="0" borderId="43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8" borderId="42" xfId="0" applyFont="1" applyFill="1" applyBorder="1" applyAlignment="1">
      <alignment wrapText="1"/>
    </xf>
    <xf numFmtId="3" fontId="6" fillId="28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0" fontId="41" fillId="30" borderId="36" xfId="46" applyFont="1" applyFill="1" applyBorder="1" applyAlignment="1">
      <alignment vertical="top" wrapText="1"/>
    </xf>
    <xf numFmtId="0" fontId="40" fillId="30" borderId="33" xfId="46" applyFont="1" applyFill="1" applyBorder="1" applyAlignment="1"/>
    <xf numFmtId="0" fontId="40" fillId="30" borderId="17" xfId="46" applyFont="1" applyFill="1" applyBorder="1" applyAlignment="1">
      <alignment vertical="top" wrapText="1"/>
    </xf>
    <xf numFmtId="0" fontId="40" fillId="30" borderId="21" xfId="46" applyFont="1" applyFill="1" applyBorder="1" applyAlignment="1">
      <alignment vertical="top" wrapText="1"/>
    </xf>
    <xf numFmtId="0" fontId="40" fillId="30" borderId="35" xfId="46" applyFont="1" applyFill="1" applyBorder="1" applyAlignment="1">
      <alignment vertical="top" wrapText="1"/>
    </xf>
    <xf numFmtId="0" fontId="40" fillId="30" borderId="18" xfId="46" applyFont="1" applyFill="1" applyBorder="1" applyAlignment="1">
      <alignment vertical="top" wrapText="1"/>
    </xf>
    <xf numFmtId="0" fontId="6" fillId="0" borderId="43" xfId="46" applyFont="1" applyFill="1" applyBorder="1" applyAlignment="1">
      <alignment horizontal="center" vertical="top" wrapText="1"/>
    </xf>
    <xf numFmtId="0" fontId="40" fillId="30" borderId="43" xfId="46" applyFont="1" applyFill="1" applyBorder="1" applyAlignment="1">
      <alignment vertical="top" wrapText="1"/>
    </xf>
    <xf numFmtId="0" fontId="41" fillId="30" borderId="38" xfId="46" applyFont="1" applyFill="1" applyBorder="1" applyAlignment="1">
      <alignment vertical="top" wrapText="1"/>
    </xf>
    <xf numFmtId="0" fontId="6" fillId="0" borderId="44" xfId="46" applyFont="1" applyFill="1" applyBorder="1" applyAlignment="1">
      <alignment horizontal="center" vertical="top" wrapText="1"/>
    </xf>
    <xf numFmtId="0" fontId="6" fillId="0" borderId="44" xfId="46" applyFont="1" applyFill="1" applyBorder="1" applyAlignment="1">
      <alignment horizontal="center" vertical="top"/>
    </xf>
    <xf numFmtId="16" fontId="6" fillId="0" borderId="43" xfId="46" applyNumberFormat="1" applyFont="1" applyFill="1" applyBorder="1" applyAlignment="1">
      <alignment horizontal="center" vertical="top" wrapText="1"/>
    </xf>
    <xf numFmtId="0" fontId="6" fillId="30" borderId="17" xfId="0" applyFont="1" applyFill="1" applyBorder="1" applyAlignment="1">
      <alignment horizontal="left" vertical="top" wrapText="1"/>
    </xf>
    <xf numFmtId="0" fontId="14" fillId="30" borderId="36" xfId="0" applyFont="1" applyFill="1" applyBorder="1" applyAlignment="1">
      <alignment horizontal="left" vertical="top" wrapText="1"/>
    </xf>
    <xf numFmtId="0" fontId="14" fillId="30" borderId="39" xfId="0" applyFont="1" applyFill="1" applyBorder="1" applyAlignment="1">
      <alignment horizontal="left" vertical="top" wrapText="1"/>
    </xf>
    <xf numFmtId="0" fontId="14" fillId="30" borderId="23" xfId="0" applyFont="1" applyFill="1" applyBorder="1" applyAlignment="1">
      <alignment horizontal="left" vertical="top" wrapText="1"/>
    </xf>
    <xf numFmtId="0" fontId="6" fillId="30" borderId="23" xfId="0" applyFont="1" applyFill="1" applyBorder="1" applyAlignment="1">
      <alignment horizontal="left" vertical="center" wrapText="1"/>
    </xf>
    <xf numFmtId="0" fontId="6" fillId="30" borderId="20" xfId="0" applyFont="1" applyFill="1" applyBorder="1" applyAlignment="1">
      <alignment horizontal="left" vertical="center" wrapText="1"/>
    </xf>
    <xf numFmtId="0" fontId="14" fillId="30" borderId="43" xfId="0" applyFont="1" applyFill="1" applyBorder="1" applyAlignment="1">
      <alignment horizontal="left" vertical="top" wrapText="1"/>
    </xf>
    <xf numFmtId="0" fontId="6" fillId="30" borderId="21" xfId="0" applyFont="1" applyFill="1" applyBorder="1" applyAlignment="1">
      <alignment wrapText="1"/>
    </xf>
    <xf numFmtId="0" fontId="14" fillId="30" borderId="33" xfId="0" applyFont="1" applyFill="1" applyBorder="1" applyAlignment="1">
      <alignment horizontal="left" vertical="top" wrapText="1"/>
    </xf>
    <xf numFmtId="0" fontId="6" fillId="30" borderId="33" xfId="0" applyFont="1" applyFill="1" applyBorder="1" applyAlignment="1">
      <alignment wrapText="1"/>
    </xf>
    <xf numFmtId="0" fontId="38" fillId="30" borderId="33" xfId="0" applyFont="1" applyFill="1" applyBorder="1" applyAlignment="1">
      <alignment wrapText="1"/>
    </xf>
    <xf numFmtId="0" fontId="38" fillId="30" borderId="43" xfId="0" applyFont="1" applyFill="1" applyBorder="1" applyAlignment="1">
      <alignment wrapText="1"/>
    </xf>
    <xf numFmtId="0" fontId="6" fillId="30" borderId="33" xfId="0" applyFont="1" applyFill="1" applyBorder="1" applyAlignment="1">
      <alignment horizontal="left" vertical="top" wrapText="1"/>
    </xf>
    <xf numFmtId="0" fontId="6" fillId="30" borderId="36" xfId="0" applyFont="1" applyFill="1" applyBorder="1" applyAlignment="1">
      <alignment horizontal="justify" vertical="center"/>
    </xf>
    <xf numFmtId="0" fontId="6" fillId="30" borderId="36" xfId="0" applyFont="1" applyFill="1" applyBorder="1" applyAlignment="1">
      <alignment horizontal="left"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29" borderId="41" xfId="39" applyFont="1" applyFill="1" applyBorder="1" applyAlignment="1">
      <alignment horizontal="left" vertical="center" wrapText="1"/>
    </xf>
    <xf numFmtId="0" fontId="11" fillId="29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49" fontId="6" fillId="0" borderId="44" xfId="46" applyNumberFormat="1" applyFont="1" applyFill="1" applyBorder="1" applyAlignment="1">
      <alignment horizontal="center" vertical="top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 2" xfId="103"/>
    <cellStyle name="Jelölőszín (2) 2" xfId="104"/>
    <cellStyle name="Jelölőszín (3) 2" xfId="105"/>
    <cellStyle name="Jelölőszín (4) 2" xfId="106"/>
    <cellStyle name="Jelölőszín (5) 2" xfId="107"/>
    <cellStyle name="Jelölőszín (6) 2" xfId="108"/>
    <cellStyle name="Jelölőszín 1" xfId="29" builtinId="29" customBuiltin="1"/>
    <cellStyle name="Jelölőszín 2" xfId="30" builtinId="33" customBuiltin="1"/>
    <cellStyle name="Jelölőszín 3" xfId="31" builtinId="37" customBuiltin="1"/>
    <cellStyle name="Jelölőszín 4" xfId="32" builtinId="41" customBuiltin="1"/>
    <cellStyle name="Jelölőszín 5" xfId="33" builtinId="45" customBuiltin="1"/>
    <cellStyle name="Jelölőszín 6" xfId="34" builtinId="49" customBuiltin="1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FFFF99"/>
      <color rgb="FF00FF00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C47" sqref="C47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8" t="s">
        <v>0</v>
      </c>
      <c r="D28" s="318"/>
      <c r="E28" s="318"/>
      <c r="F28" s="318"/>
      <c r="G28" s="67"/>
    </row>
    <row r="29" spans="2:7" s="68" customFormat="1" ht="18.8" customHeight="1" thickTop="1" thickBot="1">
      <c r="B29" s="66"/>
      <c r="C29" s="321" t="s">
        <v>41</v>
      </c>
      <c r="D29" s="321"/>
      <c r="E29" s="321"/>
      <c r="F29" s="321"/>
      <c r="G29" s="67"/>
    </row>
    <row r="30" spans="2:7" s="68" customFormat="1" ht="21.8" customHeight="1" thickTop="1" thickBot="1">
      <c r="B30" s="66"/>
      <c r="C30" s="323" t="s">
        <v>44</v>
      </c>
      <c r="D30" s="323"/>
      <c r="E30" s="323"/>
      <c r="F30" s="323"/>
      <c r="G30" s="67"/>
    </row>
    <row r="31" spans="2:7" s="68" customFormat="1" ht="27.7" customHeight="1" thickTop="1" thickBot="1">
      <c r="B31" s="66"/>
      <c r="C31" s="322" t="s">
        <v>43</v>
      </c>
      <c r="D31" s="322"/>
      <c r="E31" s="322"/>
      <c r="F31" s="322"/>
      <c r="G31" s="67"/>
    </row>
    <row r="32" spans="2:7" ht="24.75" customHeight="1" thickTop="1" thickBot="1">
      <c r="B32" s="19"/>
      <c r="C32" s="324" t="s">
        <v>621</v>
      </c>
      <c r="D32" s="324"/>
      <c r="E32" s="324"/>
      <c r="F32" s="324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9"/>
      <c r="E35" s="319"/>
      <c r="F35" s="319"/>
      <c r="G35" s="24"/>
    </row>
    <row r="36" spans="2:7" s="156" customFormat="1" ht="15.05" customHeight="1">
      <c r="B36" s="153"/>
      <c r="C36" s="154" t="s">
        <v>45</v>
      </c>
      <c r="D36" s="325" t="s">
        <v>50</v>
      </c>
      <c r="E36" s="325"/>
      <c r="F36" s="325"/>
      <c r="G36" s="155"/>
    </row>
    <row r="37" spans="2:7" s="156" customFormat="1" ht="15.05" customHeight="1">
      <c r="B37" s="153"/>
      <c r="C37" s="154"/>
      <c r="D37" s="320" t="s">
        <v>46</v>
      </c>
      <c r="E37" s="320"/>
      <c r="F37" s="320"/>
      <c r="G37" s="155"/>
    </row>
    <row r="38" spans="2:7" s="156" customFormat="1" ht="15.05" customHeight="1">
      <c r="B38" s="153"/>
      <c r="C38" s="154"/>
      <c r="D38" s="157"/>
      <c r="E38" s="157"/>
      <c r="F38" s="157"/>
      <c r="G38" s="155"/>
    </row>
    <row r="39" spans="2:7" s="156" customFormat="1" ht="15.0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.05" customHeight="1">
      <c r="B40" s="153"/>
      <c r="C40" s="154"/>
      <c r="D40" s="320" t="s">
        <v>49</v>
      </c>
      <c r="E40" s="320"/>
      <c r="F40" s="320"/>
      <c r="G40" s="155"/>
    </row>
    <row r="41" spans="2:7" s="156" customFormat="1" ht="15.05" customHeight="1">
      <c r="B41" s="153"/>
      <c r="C41" s="154"/>
      <c r="D41" s="157"/>
      <c r="E41" s="157"/>
      <c r="F41" s="157"/>
      <c r="G41" s="155"/>
    </row>
    <row r="42" spans="2:7" s="156" customFormat="1" ht="15.05" customHeight="1">
      <c r="B42" s="153"/>
      <c r="C42" s="154"/>
      <c r="D42" s="157"/>
      <c r="E42" s="157"/>
      <c r="F42" s="157"/>
      <c r="G42" s="155"/>
    </row>
    <row r="43" spans="2:7" s="156" customFormat="1" ht="15.05" customHeight="1">
      <c r="B43" s="153"/>
      <c r="C43" s="154"/>
      <c r="D43" s="157"/>
      <c r="E43" s="157"/>
      <c r="F43" s="157"/>
      <c r="G43" s="155"/>
    </row>
    <row r="44" spans="2:7" s="156" customFormat="1" ht="15.05" customHeight="1">
      <c r="B44" s="153"/>
      <c r="C44" s="154" t="s">
        <v>14</v>
      </c>
      <c r="D44" s="320" t="s">
        <v>42</v>
      </c>
      <c r="E44" s="320"/>
      <c r="F44" s="320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D18" sqref="D18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28" t="s">
        <v>30</v>
      </c>
      <c r="C5" s="328"/>
      <c r="D5" s="328"/>
      <c r="E5" s="328"/>
    </row>
    <row r="6" spans="1:8" ht="22.55" customHeight="1" thickTop="1">
      <c r="B6" s="329" t="str">
        <f>'I.A ütem ELŐLAP'!C29</f>
        <v>KÉSZÜLT A 2112 VERESEGYHÁZ, FŐ ÚT 117-125 HRSZ: 58 SZÁM ALATT LÉTESÍTENDŐ</v>
      </c>
      <c r="C6" s="329"/>
      <c r="D6" s="329"/>
      <c r="E6" s="329"/>
      <c r="F6" s="31"/>
      <c r="G6" s="31"/>
      <c r="H6" s="31"/>
    </row>
    <row r="7" spans="1:8" ht="22.55" customHeight="1" thickBot="1">
      <c r="B7" s="330" t="str">
        <f>'I.A ütem ELŐLAP'!C30</f>
        <v>VERESEGYHÁZI KATOLIKUS GIMNÁZIUM</v>
      </c>
      <c r="C7" s="330"/>
      <c r="D7" s="330"/>
      <c r="E7" s="330"/>
    </row>
    <row r="8" spans="1:8" ht="22.55" customHeight="1" thickTop="1" thickBot="1">
      <c r="B8" s="331" t="str">
        <f>'I.A ütem ELŐLAP'!C31</f>
        <v>BELSŐÉPÍTÉSZETI  TENDERDOKUMENTÁCIÓJÁHOZ</v>
      </c>
      <c r="C8" s="331"/>
      <c r="D8" s="331"/>
      <c r="E8" s="331"/>
    </row>
    <row r="9" spans="1:8" ht="24.75" customHeight="1" thickTop="1" thickBot="1">
      <c r="B9" s="328" t="s">
        <v>619</v>
      </c>
      <c r="C9" s="328"/>
      <c r="D9" s="328"/>
      <c r="E9" s="328"/>
    </row>
    <row r="10" spans="1:8" ht="13.8" thickTop="1"/>
    <row r="13" spans="1:8" s="45" customFormat="1" ht="19.75" customHeight="1">
      <c r="A13" s="42"/>
      <c r="B13" s="246" t="s">
        <v>23</v>
      </c>
      <c r="C13" s="247" t="s">
        <v>15</v>
      </c>
      <c r="D13" s="248" t="s">
        <v>16</v>
      </c>
      <c r="E13" s="248" t="s">
        <v>17</v>
      </c>
    </row>
    <row r="14" spans="1:8" s="55" customFormat="1" ht="20.05" customHeight="1">
      <c r="A14" s="54"/>
      <c r="B14" s="243">
        <v>1</v>
      </c>
      <c r="C14" s="244" t="s">
        <v>726</v>
      </c>
      <c r="D14" s="245">
        <f>'I.A ütem kv'!H13</f>
        <v>0</v>
      </c>
      <c r="E14" s="245">
        <f>'I.A ütem kv'!I13</f>
        <v>0</v>
      </c>
    </row>
    <row r="15" spans="1:8" s="55" customFormat="1" ht="20.05" customHeight="1">
      <c r="A15" s="54"/>
      <c r="B15" s="69">
        <v>2</v>
      </c>
      <c r="C15" s="43" t="s">
        <v>675</v>
      </c>
      <c r="D15" s="44">
        <f>'I.A ütem kv'!H23</f>
        <v>0</v>
      </c>
      <c r="E15" s="44">
        <f>'I.A ütem kv'!I23</f>
        <v>0</v>
      </c>
    </row>
    <row r="16" spans="1:8" s="55" customFormat="1" ht="20.05" customHeight="1">
      <c r="A16" s="54"/>
      <c r="B16" s="243">
        <v>3</v>
      </c>
      <c r="C16" s="43" t="s">
        <v>613</v>
      </c>
      <c r="D16" s="44">
        <f>'I.A ütem kv'!H86</f>
        <v>0</v>
      </c>
      <c r="E16" s="44">
        <f>'I.A ütem kv'!I86</f>
        <v>0</v>
      </c>
    </row>
    <row r="17" spans="1:7" s="55" customFormat="1" ht="20.05" customHeight="1">
      <c r="A17" s="54"/>
      <c r="B17" s="69">
        <v>4</v>
      </c>
      <c r="C17" s="43" t="s">
        <v>618</v>
      </c>
      <c r="D17" s="44">
        <f>'I.A ütem kv'!H191</f>
        <v>0</v>
      </c>
      <c r="E17" s="44">
        <f>'I.A ütem kv'!I191</f>
        <v>0</v>
      </c>
    </row>
    <row r="18" spans="1:7" s="55" customFormat="1" ht="20.05" customHeight="1">
      <c r="A18" s="54"/>
      <c r="B18" s="243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05" customHeight="1">
      <c r="A19" s="54"/>
      <c r="B19" s="243">
        <v>7</v>
      </c>
      <c r="C19" s="43" t="s">
        <v>615</v>
      </c>
      <c r="D19" s="44">
        <f>'I.A ütem kv'!H250</f>
        <v>0</v>
      </c>
      <c r="E19" s="44">
        <f>'I.A ütem kv'!I250</f>
        <v>0</v>
      </c>
    </row>
    <row r="20" spans="1:7" s="55" customFormat="1" ht="20.05" customHeight="1">
      <c r="A20" s="54"/>
      <c r="B20" s="69">
        <v>6</v>
      </c>
      <c r="C20" s="267" t="s">
        <v>614</v>
      </c>
      <c r="D20" s="70">
        <f>'I.A ütem kv'!H404</f>
        <v>0</v>
      </c>
      <c r="E20" s="70">
        <f>'I.A ütem kv'!I404</f>
        <v>0</v>
      </c>
    </row>
    <row r="21" spans="1:7" s="55" customFormat="1" ht="20.05" customHeight="1">
      <c r="A21" s="54"/>
      <c r="B21" s="69">
        <v>8</v>
      </c>
      <c r="C21" s="268" t="s">
        <v>616</v>
      </c>
      <c r="D21" s="44">
        <f>'I.A ütem kv'!H444</f>
        <v>0</v>
      </c>
      <c r="E21" s="44">
        <f>'I.A ütem kv'!I444</f>
        <v>0</v>
      </c>
      <c r="F21" s="56"/>
      <c r="G21" s="56"/>
    </row>
    <row r="22" spans="1:7" s="55" customFormat="1" ht="20.05" customHeight="1">
      <c r="A22" s="54"/>
      <c r="B22" s="243">
        <v>9</v>
      </c>
      <c r="C22" s="268" t="s">
        <v>617</v>
      </c>
      <c r="D22" s="44">
        <f>'I.A ütem kv'!H474</f>
        <v>0</v>
      </c>
      <c r="E22" s="44">
        <f>'I.A ütem kv'!I474</f>
        <v>0</v>
      </c>
      <c r="F22" s="56"/>
      <c r="G22" s="56"/>
    </row>
    <row r="23" spans="1:7" s="49" customFormat="1" ht="20.05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05" customHeight="1">
      <c r="A24" s="46"/>
      <c r="B24" s="50"/>
      <c r="C24" s="51" t="s">
        <v>20</v>
      </c>
      <c r="D24" s="326">
        <f>D23+E23</f>
        <v>0</v>
      </c>
      <c r="E24" s="327"/>
    </row>
    <row r="25" spans="1:7" s="45" customFormat="1" ht="20.05" customHeight="1">
      <c r="A25" s="42"/>
      <c r="B25" s="52"/>
      <c r="C25" s="53" t="s">
        <v>21</v>
      </c>
      <c r="D25" s="332">
        <f>D24*0.27</f>
        <v>0</v>
      </c>
      <c r="E25" s="333"/>
    </row>
    <row r="26" spans="1:7" s="45" customFormat="1" ht="20.05" customHeight="1">
      <c r="A26" s="42"/>
      <c r="B26" s="52"/>
      <c r="C26" s="51" t="s">
        <v>22</v>
      </c>
      <c r="D26" s="326">
        <f>ROUND(SUM(D24:D25),0)</f>
        <v>0</v>
      </c>
      <c r="E26" s="327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74"/>
  <sheetViews>
    <sheetView view="pageBreakPreview" topLeftCell="A37" zoomScaleNormal="100" zoomScaleSheetLayoutView="100" workbookViewId="0">
      <selection activeCell="C47" sqref="C47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9.109375" style="6" customWidth="1"/>
    <col min="7" max="7" width="8.5546875" style="6" customWidth="1"/>
    <col min="8" max="9" width="8.88671875" style="6"/>
  </cols>
  <sheetData>
    <row r="2" spans="2:9" ht="19.75" customHeight="1">
      <c r="B2" s="351" t="s">
        <v>0</v>
      </c>
      <c r="C2" s="351"/>
      <c r="D2" s="351"/>
      <c r="E2" s="351"/>
      <c r="F2" s="351"/>
      <c r="G2" s="351"/>
      <c r="H2" s="351"/>
      <c r="I2" s="351"/>
    </row>
    <row r="3" spans="2:9" ht="16.45" customHeight="1">
      <c r="B3" s="352" t="str">
        <f>'I.A ütem ELŐLAP'!C29</f>
        <v>KÉSZÜLT A 2112 VERESEGYHÁZ, FŐ ÚT 117-125 HRSZ: 58 SZÁM ALATT LÉTESÍTENDŐ</v>
      </c>
      <c r="C3" s="352"/>
      <c r="D3" s="352"/>
      <c r="E3" s="352"/>
      <c r="F3" s="352"/>
      <c r="G3" s="352"/>
      <c r="H3" s="352"/>
      <c r="I3" s="352"/>
    </row>
    <row r="4" spans="2:9" ht="21" customHeight="1">
      <c r="B4" s="351" t="str">
        <f>'I.A ütem ELŐLAP'!C30</f>
        <v>VERESEGYHÁZI KATOLIKUS GIMNÁZIUM</v>
      </c>
      <c r="C4" s="351"/>
      <c r="D4" s="351"/>
      <c r="E4" s="351"/>
      <c r="F4" s="351"/>
      <c r="G4" s="351"/>
      <c r="H4" s="351"/>
      <c r="I4" s="351"/>
    </row>
    <row r="5" spans="2:9" ht="21" customHeight="1">
      <c r="B5" s="353" t="str">
        <f>'I.A ütem ELŐLAP'!C31</f>
        <v>BELSŐÉPÍTÉSZETI  TENDERDOKUMENTÁCIÓJÁHOZ</v>
      </c>
      <c r="C5" s="353"/>
      <c r="D5" s="353"/>
      <c r="E5" s="353"/>
      <c r="F5" s="353"/>
      <c r="G5" s="353"/>
      <c r="H5" s="353"/>
      <c r="I5" s="353"/>
    </row>
    <row r="6" spans="2:9" ht="21" customHeight="1">
      <c r="B6" s="354" t="str">
        <f>'I.A ütem ELŐLAP'!C32</f>
        <v>I.A ÜTEM</v>
      </c>
      <c r="C6" s="354"/>
      <c r="D6" s="354"/>
      <c r="E6" s="354"/>
      <c r="F6" s="354"/>
      <c r="G6" s="354"/>
      <c r="H6" s="354"/>
      <c r="I6" s="354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50" t="s">
        <v>670</v>
      </c>
      <c r="C10" s="350"/>
      <c r="D10" s="350"/>
      <c r="E10" s="350"/>
      <c r="F10" s="350"/>
      <c r="G10" s="350"/>
      <c r="H10" s="350"/>
      <c r="I10" s="350"/>
    </row>
    <row r="11" spans="2:9" ht="42.75" customHeight="1">
      <c r="B11" s="252">
        <v>1</v>
      </c>
      <c r="C11" s="180" t="s">
        <v>669</v>
      </c>
      <c r="D11" s="187">
        <v>24.15</v>
      </c>
      <c r="E11" s="187" t="s">
        <v>5</v>
      </c>
      <c r="F11" s="188"/>
      <c r="G11" s="188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3" customHeight="1">
      <c r="B12" s="252">
        <v>2</v>
      </c>
      <c r="C12" s="180" t="s">
        <v>668</v>
      </c>
      <c r="D12" s="187">
        <v>4.68</v>
      </c>
      <c r="E12" s="187" t="s">
        <v>13</v>
      </c>
      <c r="F12" s="188"/>
      <c r="G12" s="188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50" t="s">
        <v>671</v>
      </c>
      <c r="C16" s="350"/>
      <c r="D16" s="350"/>
      <c r="E16" s="350"/>
      <c r="F16" s="350"/>
      <c r="G16" s="350"/>
      <c r="H16" s="350"/>
      <c r="I16" s="350"/>
    </row>
    <row r="17" spans="2:9" ht="39.799999999999997" customHeight="1">
      <c r="B17" s="265">
        <v>1</v>
      </c>
      <c r="C17" s="262" t="s">
        <v>672</v>
      </c>
      <c r="D17" s="187">
        <v>25.89</v>
      </c>
      <c r="E17" s="187" t="s">
        <v>13</v>
      </c>
      <c r="F17" s="188"/>
      <c r="G17" s="188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65">
        <v>2</v>
      </c>
      <c r="C18" s="262" t="s">
        <v>673</v>
      </c>
      <c r="D18" s="187">
        <v>104.86</v>
      </c>
      <c r="E18" s="187" t="s">
        <v>13</v>
      </c>
      <c r="F18" s="188"/>
      <c r="G18" s="188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65">
        <v>3</v>
      </c>
      <c r="C19" s="262" t="s">
        <v>674</v>
      </c>
      <c r="D19" s="187">
        <f>53.24+8.83</f>
        <v>62.07</v>
      </c>
      <c r="E19" s="187" t="s">
        <v>13</v>
      </c>
      <c r="F19" s="188"/>
      <c r="G19" s="188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49"/>
      <c r="E21" s="250"/>
      <c r="F21" s="251"/>
      <c r="G21" s="251"/>
      <c r="H21" s="205"/>
      <c r="I21" s="205"/>
    </row>
    <row r="22" spans="2:9" s="10" customFormat="1" ht="52.45" customHeight="1">
      <c r="B22" s="126">
        <v>5</v>
      </c>
      <c r="C22" s="262" t="s">
        <v>104</v>
      </c>
      <c r="D22" s="250"/>
      <c r="E22" s="250"/>
      <c r="F22" s="251"/>
      <c r="G22" s="251"/>
      <c r="H22" s="205"/>
      <c r="I22" s="205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75" customHeight="1">
      <c r="B26" s="350" t="s">
        <v>33</v>
      </c>
      <c r="C26" s="350"/>
      <c r="D26" s="350"/>
      <c r="E26" s="350"/>
      <c r="F26" s="350"/>
      <c r="G26" s="350"/>
      <c r="H26" s="350"/>
      <c r="I26" s="350"/>
    </row>
    <row r="27" spans="2:9" ht="17.25" customHeight="1">
      <c r="B27" s="341" t="s">
        <v>622</v>
      </c>
      <c r="C27" s="342"/>
      <c r="D27" s="342"/>
      <c r="E27" s="342"/>
      <c r="F27" s="342"/>
      <c r="G27" s="342"/>
      <c r="H27" s="342"/>
      <c r="I27" s="343"/>
    </row>
    <row r="28" spans="2:9" ht="16" customHeight="1">
      <c r="B28" s="341" t="s">
        <v>31</v>
      </c>
      <c r="C28" s="342"/>
      <c r="D28" s="342"/>
      <c r="E28" s="342"/>
      <c r="F28" s="342"/>
      <c r="G28" s="342"/>
      <c r="H28" s="342"/>
      <c r="I28" s="343"/>
    </row>
    <row r="29" spans="2:9" ht="27.7" customHeight="1">
      <c r="B29" s="341" t="s">
        <v>32</v>
      </c>
      <c r="C29" s="342"/>
      <c r="D29" s="342"/>
      <c r="E29" s="342"/>
      <c r="F29" s="342"/>
      <c r="G29" s="342"/>
      <c r="H29" s="342"/>
      <c r="I29" s="343"/>
    </row>
    <row r="30" spans="2:9" s="45" customFormat="1" ht="19.75" customHeight="1">
      <c r="B30" s="182" t="s">
        <v>95</v>
      </c>
      <c r="C30" s="122" t="s">
        <v>87</v>
      </c>
      <c r="D30" s="183"/>
      <c r="E30" s="184"/>
      <c r="F30" s="185"/>
      <c r="G30" s="185"/>
      <c r="H30" s="185"/>
      <c r="I30" s="186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623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179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179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179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179" t="s">
        <v>69</v>
      </c>
      <c r="D36" s="172"/>
      <c r="E36" s="173"/>
      <c r="F36" s="174"/>
      <c r="G36" s="174"/>
      <c r="H36" s="174"/>
      <c r="I36" s="175"/>
    </row>
    <row r="37" spans="2:9" ht="16" customHeight="1">
      <c r="B37" s="159"/>
      <c r="C37" s="121" t="s">
        <v>728</v>
      </c>
      <c r="D37" s="162">
        <v>659.25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45" customHeight="1">
      <c r="B38" s="123">
        <v>2</v>
      </c>
      <c r="C38" s="316" t="s">
        <v>791</v>
      </c>
      <c r="D38" s="164"/>
      <c r="E38" s="165"/>
      <c r="F38" s="166"/>
      <c r="G38" s="166"/>
      <c r="H38" s="166"/>
      <c r="I38" s="167"/>
    </row>
    <row r="39" spans="2:9" s="39" customFormat="1" ht="40.549999999999997" customHeight="1">
      <c r="B39" s="161"/>
      <c r="C39" s="253" t="s">
        <v>79</v>
      </c>
      <c r="D39" s="168"/>
      <c r="E39" s="169"/>
      <c r="F39" s="170"/>
      <c r="G39" s="170"/>
      <c r="H39" s="170"/>
      <c r="I39" s="171"/>
    </row>
    <row r="40" spans="2:9" s="39" customFormat="1" ht="29.3" customHeight="1">
      <c r="B40" s="161"/>
      <c r="C40" s="254" t="s">
        <v>80</v>
      </c>
      <c r="D40" s="168"/>
      <c r="E40" s="169"/>
      <c r="F40" s="170"/>
      <c r="G40" s="170"/>
      <c r="H40" s="170"/>
      <c r="I40" s="171"/>
    </row>
    <row r="41" spans="2:9" s="39" customFormat="1">
      <c r="B41" s="161"/>
      <c r="C41" s="254" t="s">
        <v>81</v>
      </c>
      <c r="D41" s="168"/>
      <c r="E41" s="169"/>
      <c r="F41" s="170"/>
      <c r="G41" s="170"/>
      <c r="H41" s="170"/>
      <c r="I41" s="171"/>
    </row>
    <row r="42" spans="2:9" s="39" customFormat="1" ht="31.5" customHeight="1">
      <c r="B42" s="161"/>
      <c r="C42" s="255" t="s">
        <v>82</v>
      </c>
      <c r="D42" s="168"/>
      <c r="E42" s="169"/>
      <c r="F42" s="170"/>
      <c r="G42" s="170"/>
      <c r="H42" s="170"/>
      <c r="I42" s="171"/>
    </row>
    <row r="43" spans="2:9" ht="16" customHeight="1">
      <c r="B43" s="159"/>
      <c r="C43" s="315" t="s">
        <v>789</v>
      </c>
      <c r="D43" s="312">
        <v>407.1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45" customHeight="1">
      <c r="B44" s="123">
        <v>3</v>
      </c>
      <c r="C44" s="316" t="s">
        <v>790</v>
      </c>
      <c r="D44" s="164"/>
      <c r="E44" s="165"/>
      <c r="F44" s="166"/>
      <c r="G44" s="166"/>
      <c r="H44" s="166"/>
      <c r="I44" s="167"/>
    </row>
    <row r="45" spans="2:9" s="39" customFormat="1" ht="40.549999999999997" customHeight="1">
      <c r="B45" s="161"/>
      <c r="C45" s="163" t="s">
        <v>83</v>
      </c>
      <c r="D45" s="168"/>
      <c r="E45" s="169"/>
      <c r="F45" s="170"/>
      <c r="G45" s="170"/>
      <c r="H45" s="170"/>
      <c r="I45" s="171"/>
    </row>
    <row r="46" spans="2:9" s="39" customFormat="1" ht="26.3">
      <c r="B46" s="161"/>
      <c r="C46" s="256" t="s">
        <v>80</v>
      </c>
      <c r="D46" s="168"/>
      <c r="E46" s="169"/>
      <c r="F46" s="170"/>
      <c r="G46" s="170"/>
      <c r="H46" s="170"/>
      <c r="I46" s="171"/>
    </row>
    <row r="47" spans="2:9" s="39" customFormat="1">
      <c r="B47" s="161"/>
      <c r="C47" s="256" t="s">
        <v>81</v>
      </c>
      <c r="D47" s="168"/>
      <c r="E47" s="169"/>
      <c r="F47" s="170"/>
      <c r="G47" s="170"/>
      <c r="H47" s="170"/>
      <c r="I47" s="171"/>
    </row>
    <row r="48" spans="2:9" s="39" customFormat="1" ht="29.3" customHeight="1">
      <c r="B48" s="161"/>
      <c r="C48" s="257" t="s">
        <v>84</v>
      </c>
      <c r="D48" s="168"/>
      <c r="E48" s="169"/>
      <c r="F48" s="170"/>
      <c r="G48" s="170"/>
      <c r="H48" s="170"/>
      <c r="I48" s="171"/>
    </row>
    <row r="49" spans="2:9" ht="30.05" customHeight="1">
      <c r="B49" s="159"/>
      <c r="C49" s="311" t="s">
        <v>792</v>
      </c>
      <c r="D49" s="312">
        <v>510.1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45" customHeight="1">
      <c r="B50" s="123">
        <v>4</v>
      </c>
      <c r="C50" s="191" t="s">
        <v>626</v>
      </c>
      <c r="D50" s="165"/>
      <c r="E50" s="165"/>
      <c r="F50" s="166"/>
      <c r="G50" s="166"/>
      <c r="H50" s="166"/>
      <c r="I50" s="167"/>
    </row>
    <row r="51" spans="2:9" ht="16.45" customHeight="1">
      <c r="B51" s="161"/>
      <c r="C51" s="258" t="s">
        <v>627</v>
      </c>
      <c r="D51" s="169"/>
      <c r="E51" s="169"/>
      <c r="F51" s="170"/>
      <c r="G51" s="170"/>
      <c r="H51" s="170"/>
      <c r="I51" s="171"/>
    </row>
    <row r="52" spans="2:9" s="39" customFormat="1">
      <c r="B52" s="161"/>
      <c r="C52" s="259" t="s">
        <v>86</v>
      </c>
      <c r="D52" s="169"/>
      <c r="E52" s="169"/>
      <c r="F52" s="170"/>
      <c r="G52" s="170"/>
      <c r="H52" s="170"/>
      <c r="I52" s="171"/>
    </row>
    <row r="53" spans="2:9" s="39" customFormat="1" ht="15.05" customHeight="1">
      <c r="B53" s="161"/>
      <c r="C53" s="303" t="s">
        <v>787</v>
      </c>
      <c r="D53" s="169"/>
      <c r="E53" s="169"/>
      <c r="F53" s="170"/>
      <c r="G53" s="170"/>
      <c r="H53" s="170"/>
      <c r="I53" s="171"/>
    </row>
    <row r="54" spans="2:9" s="39" customFormat="1" ht="16" customHeight="1">
      <c r="B54" s="161"/>
      <c r="C54" s="260" t="s">
        <v>631</v>
      </c>
      <c r="D54" s="169"/>
      <c r="E54" s="169"/>
      <c r="F54" s="170"/>
      <c r="G54" s="170"/>
      <c r="H54" s="170"/>
      <c r="I54" s="171"/>
    </row>
    <row r="55" spans="2:9" ht="14.25" customHeight="1">
      <c r="B55" s="159"/>
      <c r="C55" s="160" t="s">
        <v>628</v>
      </c>
      <c r="D55" s="120">
        <v>225.5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.25" customHeight="1">
      <c r="B56" s="123">
        <v>5</v>
      </c>
      <c r="C56" s="261" t="s">
        <v>88</v>
      </c>
      <c r="D56" s="165"/>
      <c r="E56" s="165"/>
      <c r="F56" s="166"/>
      <c r="G56" s="166"/>
      <c r="H56" s="166"/>
      <c r="I56" s="167"/>
    </row>
    <row r="57" spans="2:9" s="39" customFormat="1" ht="53.25" customHeight="1">
      <c r="B57" s="161"/>
      <c r="C57" s="259" t="s">
        <v>632</v>
      </c>
      <c r="D57" s="169"/>
      <c r="E57" s="169"/>
      <c r="F57" s="170"/>
      <c r="G57" s="170"/>
      <c r="H57" s="170"/>
      <c r="I57" s="171"/>
    </row>
    <row r="58" spans="2:9" ht="14.25" customHeight="1">
      <c r="B58" s="159"/>
      <c r="C58" s="121" t="s">
        <v>89</v>
      </c>
      <c r="D58" s="120">
        <v>142.18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" customHeight="1">
      <c r="B59" s="123">
        <v>6</v>
      </c>
      <c r="C59" s="261" t="s">
        <v>90</v>
      </c>
      <c r="D59" s="165"/>
      <c r="E59" s="165"/>
      <c r="F59" s="166"/>
      <c r="G59" s="166"/>
      <c r="H59" s="166"/>
      <c r="I59" s="167"/>
    </row>
    <row r="60" spans="2:9" s="39" customFormat="1" ht="52.6">
      <c r="B60" s="161"/>
      <c r="C60" s="259" t="s">
        <v>633</v>
      </c>
      <c r="D60" s="169"/>
      <c r="E60" s="169"/>
      <c r="F60" s="170"/>
      <c r="G60" s="170"/>
      <c r="H60" s="170"/>
      <c r="I60" s="171"/>
    </row>
    <row r="61" spans="2:9" ht="14.25" customHeight="1">
      <c r="B61" s="159"/>
      <c r="C61" s="121" t="s">
        <v>727</v>
      </c>
      <c r="D61" s="120">
        <v>218.88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61" t="s">
        <v>634</v>
      </c>
      <c r="D62" s="164"/>
      <c r="E62" s="165"/>
      <c r="F62" s="166"/>
      <c r="G62" s="166"/>
      <c r="H62" s="166"/>
      <c r="I62" s="167"/>
    </row>
    <row r="63" spans="2:9" s="39" customFormat="1" ht="105.05" customHeight="1">
      <c r="B63" s="161"/>
      <c r="C63" s="163" t="s">
        <v>105</v>
      </c>
      <c r="D63" s="168"/>
      <c r="E63" s="169"/>
      <c r="F63" s="170"/>
      <c r="G63" s="170"/>
      <c r="H63" s="170"/>
      <c r="I63" s="171"/>
    </row>
    <row r="64" spans="2:9" ht="16" customHeight="1">
      <c r="B64" s="119" t="s">
        <v>729</v>
      </c>
      <c r="C64" s="121" t="s">
        <v>98</v>
      </c>
      <c r="D64" s="162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45" customHeight="1">
      <c r="B65" s="159" t="s">
        <v>730</v>
      </c>
      <c r="C65" s="121" t="s">
        <v>99</v>
      </c>
      <c r="D65" s="162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75" customHeight="1">
      <c r="B66" s="182" t="s">
        <v>96</v>
      </c>
      <c r="C66" s="122" t="s">
        <v>92</v>
      </c>
      <c r="D66" s="183"/>
      <c r="E66" s="184"/>
      <c r="F66" s="185"/>
      <c r="G66" s="185"/>
      <c r="H66" s="185"/>
      <c r="I66" s="186"/>
    </row>
    <row r="67" spans="2:9" ht="30.7" customHeight="1">
      <c r="B67" s="123">
        <v>8</v>
      </c>
      <c r="C67" s="261" t="s">
        <v>731</v>
      </c>
      <c r="D67" s="165"/>
      <c r="E67" s="165"/>
      <c r="F67" s="166"/>
      <c r="G67" s="166"/>
      <c r="H67" s="166"/>
      <c r="I67" s="167"/>
    </row>
    <row r="68" spans="2:9" ht="16.45" customHeight="1">
      <c r="B68" s="159"/>
      <c r="C68" s="121" t="s">
        <v>94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61" t="s">
        <v>677</v>
      </c>
      <c r="D69" s="165"/>
      <c r="E69" s="165"/>
      <c r="F69" s="166"/>
      <c r="G69" s="166"/>
      <c r="H69" s="166"/>
      <c r="I69" s="167"/>
    </row>
    <row r="70" spans="2:9" ht="14.25" customHeight="1">
      <c r="B70" s="159"/>
      <c r="C70" s="121" t="s">
        <v>93</v>
      </c>
      <c r="D70" s="312">
        <f>12.12+501.33</f>
        <v>513.44999999999993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61" t="s">
        <v>678</v>
      </c>
      <c r="D71" s="165"/>
      <c r="E71" s="165"/>
      <c r="F71" s="166"/>
      <c r="G71" s="166"/>
      <c r="H71" s="166"/>
      <c r="I71" s="167"/>
    </row>
    <row r="72" spans="2:9" ht="14.25" customHeight="1">
      <c r="B72" s="159"/>
      <c r="C72" s="121" t="s">
        <v>638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" customHeight="1">
      <c r="B73" s="123">
        <v>11</v>
      </c>
      <c r="C73" s="261" t="s">
        <v>636</v>
      </c>
      <c r="D73" s="165"/>
      <c r="E73" s="165"/>
      <c r="F73" s="166"/>
      <c r="G73" s="166"/>
      <c r="H73" s="166"/>
      <c r="I73" s="167"/>
    </row>
    <row r="74" spans="2:9" ht="17.25" customHeight="1">
      <c r="B74" s="159"/>
      <c r="C74" s="262" t="s">
        <v>637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2" t="s">
        <v>97</v>
      </c>
      <c r="C75" s="122" t="s">
        <v>655</v>
      </c>
      <c r="D75" s="183"/>
      <c r="E75" s="184"/>
      <c r="F75" s="185"/>
      <c r="G75" s="185"/>
      <c r="H75" s="185"/>
      <c r="I75" s="186"/>
    </row>
    <row r="76" spans="2:9" ht="80.3" customHeight="1">
      <c r="B76" s="181">
        <v>12</v>
      </c>
      <c r="C76" s="190" t="s">
        <v>657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1">
        <v>13</v>
      </c>
      <c r="C77" s="190" t="s">
        <v>741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45" customHeight="1">
      <c r="B78" s="181">
        <v>14</v>
      </c>
      <c r="C78" s="190" t="s">
        <v>639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2" t="s">
        <v>102</v>
      </c>
      <c r="C79" s="122" t="s">
        <v>652</v>
      </c>
      <c r="D79" s="183"/>
      <c r="E79" s="184"/>
      <c r="F79" s="185"/>
      <c r="G79" s="185"/>
      <c r="H79" s="185"/>
      <c r="I79" s="186"/>
    </row>
    <row r="80" spans="2:9" ht="70.45" customHeight="1">
      <c r="B80" s="123">
        <v>15</v>
      </c>
      <c r="C80" s="261" t="s">
        <v>653</v>
      </c>
      <c r="D80" s="312">
        <f>129.49-4.02</f>
        <v>125.47000000000001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5" customHeight="1">
      <c r="B81" s="119">
        <v>16</v>
      </c>
      <c r="C81" s="262" t="s">
        <v>654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2" t="s">
        <v>103</v>
      </c>
      <c r="C82" s="122" t="s">
        <v>663</v>
      </c>
      <c r="D82" s="183"/>
      <c r="E82" s="184"/>
      <c r="F82" s="185"/>
      <c r="G82" s="185"/>
      <c r="H82" s="185"/>
      <c r="I82" s="186"/>
    </row>
    <row r="83" spans="1:9" ht="43.55" customHeight="1">
      <c r="B83" s="126">
        <v>17</v>
      </c>
      <c r="C83" s="264" t="s">
        <v>664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64" t="s">
        <v>665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" customHeight="1">
      <c r="B85" s="126">
        <v>19</v>
      </c>
      <c r="C85" s="264" t="s">
        <v>667</v>
      </c>
      <c r="D85" s="120">
        <v>7</v>
      </c>
      <c r="E85" s="120" t="s">
        <v>666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 ht="12.55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75" customHeight="1">
      <c r="A89" s="63"/>
      <c r="B89" s="344" t="s">
        <v>607</v>
      </c>
      <c r="C89" s="345"/>
      <c r="D89" s="345"/>
      <c r="E89" s="345"/>
      <c r="F89" s="345"/>
      <c r="G89" s="345"/>
      <c r="H89" s="345"/>
      <c r="I89" s="346"/>
    </row>
    <row r="90" spans="1:9" s="71" customFormat="1" ht="16.45" customHeight="1">
      <c r="A90" s="72"/>
      <c r="B90" s="347" t="s">
        <v>40</v>
      </c>
      <c r="C90" s="348"/>
      <c r="D90" s="348"/>
      <c r="E90" s="348"/>
      <c r="F90" s="348"/>
      <c r="G90" s="348"/>
      <c r="H90" s="348"/>
      <c r="I90" s="349"/>
    </row>
    <row r="91" spans="1:9" s="71" customFormat="1" ht="17.25" customHeight="1">
      <c r="A91" s="72"/>
      <c r="B91" s="347" t="s">
        <v>25</v>
      </c>
      <c r="C91" s="348"/>
      <c r="D91" s="348"/>
      <c r="E91" s="348"/>
      <c r="F91" s="348"/>
      <c r="G91" s="348"/>
      <c r="H91" s="348"/>
      <c r="I91" s="349"/>
    </row>
    <row r="92" spans="1:9" s="71" customFormat="1" ht="17.25" customHeight="1">
      <c r="A92" s="72"/>
      <c r="B92" s="347" t="s">
        <v>26</v>
      </c>
      <c r="C92" s="348"/>
      <c r="D92" s="348"/>
      <c r="E92" s="348"/>
      <c r="F92" s="348"/>
      <c r="G92" s="348"/>
      <c r="H92" s="348"/>
      <c r="I92" s="349"/>
    </row>
    <row r="93" spans="1:9" s="72" customFormat="1" ht="166.55" customHeight="1">
      <c r="B93" s="114">
        <v>1</v>
      </c>
      <c r="C93" s="106" t="s">
        <v>334</v>
      </c>
      <c r="D93" s="145"/>
      <c r="E93" s="146"/>
      <c r="F93" s="147"/>
      <c r="G93" s="147"/>
      <c r="H93" s="147"/>
      <c r="I93" s="148"/>
    </row>
    <row r="94" spans="1:9" s="72" customFormat="1">
      <c r="B94" s="334" t="s">
        <v>35</v>
      </c>
      <c r="C94" s="215" t="s">
        <v>297</v>
      </c>
      <c r="D94" s="143"/>
      <c r="E94" s="128"/>
      <c r="F94" s="129"/>
      <c r="G94" s="129"/>
      <c r="H94" s="129"/>
      <c r="I94" s="130"/>
    </row>
    <row r="95" spans="1:9" s="72" customFormat="1" ht="39.450000000000003">
      <c r="B95" s="335"/>
      <c r="C95" s="216" t="s">
        <v>296</v>
      </c>
      <c r="D95" s="142"/>
      <c r="E95" s="131"/>
      <c r="F95" s="132"/>
      <c r="G95" s="132"/>
      <c r="H95" s="132"/>
      <c r="I95" s="133"/>
    </row>
    <row r="96" spans="1:9" s="72" customFormat="1" ht="15.05" customHeight="1">
      <c r="B96" s="335"/>
      <c r="C96" s="216" t="s">
        <v>51</v>
      </c>
      <c r="D96" s="142"/>
      <c r="E96" s="131"/>
      <c r="F96" s="132"/>
      <c r="G96" s="132"/>
      <c r="H96" s="132"/>
      <c r="I96" s="133"/>
    </row>
    <row r="97" spans="2:9" s="72" customFormat="1" ht="15.05" customHeight="1">
      <c r="B97" s="335"/>
      <c r="C97" s="217" t="s">
        <v>53</v>
      </c>
      <c r="D97" s="142"/>
      <c r="E97" s="131"/>
      <c r="F97" s="132"/>
      <c r="G97" s="132"/>
      <c r="H97" s="132"/>
      <c r="I97" s="133"/>
    </row>
    <row r="98" spans="2:9" s="72" customFormat="1" ht="15.05" customHeight="1">
      <c r="B98" s="335"/>
      <c r="C98" s="218" t="s">
        <v>52</v>
      </c>
      <c r="D98" s="144"/>
      <c r="E98" s="134"/>
      <c r="F98" s="135"/>
      <c r="G98" s="135"/>
      <c r="H98" s="135"/>
      <c r="I98" s="136"/>
    </row>
    <row r="99" spans="2:9" s="72" customFormat="1" ht="15.05" customHeight="1">
      <c r="B99" s="336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.25" customHeight="1">
      <c r="B100" s="334" t="s">
        <v>679</v>
      </c>
      <c r="C100" s="215" t="s">
        <v>275</v>
      </c>
      <c r="D100" s="143"/>
      <c r="E100" s="128"/>
      <c r="F100" s="129"/>
      <c r="G100" s="129"/>
      <c r="H100" s="129"/>
      <c r="I100" s="130"/>
    </row>
    <row r="101" spans="2:9" s="72" customFormat="1" ht="40.549999999999997" customHeight="1">
      <c r="B101" s="335"/>
      <c r="C101" s="216" t="s">
        <v>56</v>
      </c>
      <c r="D101" s="142"/>
      <c r="E101" s="131"/>
      <c r="F101" s="132"/>
      <c r="G101" s="132"/>
      <c r="H101" s="132"/>
      <c r="I101" s="133"/>
    </row>
    <row r="102" spans="2:9" s="72" customFormat="1" ht="15.05" customHeight="1">
      <c r="B102" s="335"/>
      <c r="C102" s="216" t="s">
        <v>51</v>
      </c>
      <c r="D102" s="142"/>
      <c r="E102" s="131"/>
      <c r="F102" s="132"/>
      <c r="G102" s="132"/>
      <c r="H102" s="132"/>
      <c r="I102" s="133"/>
    </row>
    <row r="103" spans="2:9" s="72" customFormat="1" ht="15.05" customHeight="1">
      <c r="B103" s="335"/>
      <c r="C103" s="217" t="s">
        <v>37</v>
      </c>
      <c r="D103" s="142"/>
      <c r="E103" s="131"/>
      <c r="F103" s="132"/>
      <c r="G103" s="132"/>
      <c r="H103" s="132"/>
      <c r="I103" s="133"/>
    </row>
    <row r="104" spans="2:9" s="72" customFormat="1" ht="15.05" customHeight="1">
      <c r="B104" s="335"/>
      <c r="C104" s="218" t="s">
        <v>57</v>
      </c>
      <c r="D104" s="144"/>
      <c r="E104" s="134"/>
      <c r="F104" s="135"/>
      <c r="G104" s="135"/>
      <c r="H104" s="135"/>
      <c r="I104" s="136"/>
    </row>
    <row r="105" spans="2:9" s="72" customFormat="1" ht="15.05" customHeight="1">
      <c r="B105" s="336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34" t="s">
        <v>680</v>
      </c>
      <c r="C106" s="215" t="s">
        <v>278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35"/>
      <c r="C107" s="216" t="s">
        <v>276</v>
      </c>
      <c r="D107" s="142"/>
      <c r="E107" s="131"/>
      <c r="F107" s="132"/>
      <c r="G107" s="132"/>
      <c r="H107" s="132"/>
      <c r="I107" s="133"/>
    </row>
    <row r="108" spans="2:9" s="72" customFormat="1" ht="15.05" customHeight="1">
      <c r="B108" s="335"/>
      <c r="C108" s="216" t="s">
        <v>51</v>
      </c>
      <c r="D108" s="142"/>
      <c r="E108" s="131"/>
      <c r="F108" s="132"/>
      <c r="G108" s="132"/>
      <c r="H108" s="132"/>
      <c r="I108" s="133"/>
    </row>
    <row r="109" spans="2:9" s="72" customFormat="1" ht="15.05" customHeight="1">
      <c r="B109" s="335"/>
      <c r="C109" s="217" t="s">
        <v>37</v>
      </c>
      <c r="D109" s="142"/>
      <c r="E109" s="131"/>
      <c r="F109" s="132"/>
      <c r="G109" s="132"/>
      <c r="H109" s="132"/>
      <c r="I109" s="133"/>
    </row>
    <row r="110" spans="2:9" s="72" customFormat="1" ht="15.05" customHeight="1">
      <c r="B110" s="335"/>
      <c r="C110" s="218" t="s">
        <v>58</v>
      </c>
      <c r="D110" s="144"/>
      <c r="E110" s="134"/>
      <c r="F110" s="135"/>
      <c r="G110" s="135"/>
      <c r="H110" s="135"/>
      <c r="I110" s="136"/>
    </row>
    <row r="111" spans="2:9" s="72" customFormat="1" ht="15.05" customHeight="1">
      <c r="B111" s="336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34" t="s">
        <v>681</v>
      </c>
      <c r="C112" s="215" t="s">
        <v>277</v>
      </c>
      <c r="D112" s="143"/>
      <c r="E112" s="128"/>
      <c r="F112" s="129"/>
      <c r="G112" s="129"/>
      <c r="H112" s="129"/>
      <c r="I112" s="130"/>
    </row>
    <row r="113" spans="2:9" s="72" customFormat="1" ht="52.45" customHeight="1">
      <c r="B113" s="335"/>
      <c r="C113" s="216" t="s">
        <v>301</v>
      </c>
      <c r="D113" s="142"/>
      <c r="E113" s="131"/>
      <c r="F113" s="132"/>
      <c r="G113" s="132"/>
      <c r="H113" s="132"/>
      <c r="I113" s="133"/>
    </row>
    <row r="114" spans="2:9" s="72" customFormat="1" ht="15.05" customHeight="1">
      <c r="B114" s="335"/>
      <c r="C114" s="216" t="s">
        <v>51</v>
      </c>
      <c r="D114" s="142"/>
      <c r="E114" s="131"/>
      <c r="F114" s="132"/>
      <c r="G114" s="132"/>
      <c r="H114" s="132"/>
      <c r="I114" s="133"/>
    </row>
    <row r="115" spans="2:9" s="72" customFormat="1" ht="15.05" customHeight="1">
      <c r="B115" s="335"/>
      <c r="C115" s="217" t="s">
        <v>37</v>
      </c>
      <c r="D115" s="142"/>
      <c r="E115" s="131"/>
      <c r="F115" s="132"/>
      <c r="G115" s="132"/>
      <c r="H115" s="132"/>
      <c r="I115" s="133"/>
    </row>
    <row r="116" spans="2:9" s="72" customFormat="1" ht="15.05" customHeight="1">
      <c r="B116" s="335"/>
      <c r="C116" s="218" t="s">
        <v>59</v>
      </c>
      <c r="D116" s="144"/>
      <c r="E116" s="134"/>
      <c r="F116" s="135"/>
      <c r="G116" s="135"/>
      <c r="H116" s="135"/>
      <c r="I116" s="136"/>
    </row>
    <row r="117" spans="2:9" s="72" customFormat="1" ht="15.05" customHeight="1">
      <c r="B117" s="336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34" t="s">
        <v>682</v>
      </c>
      <c r="C118" s="215" t="s">
        <v>279</v>
      </c>
      <c r="D118" s="143"/>
      <c r="E118" s="128"/>
      <c r="F118" s="129"/>
      <c r="G118" s="129"/>
      <c r="H118" s="129"/>
      <c r="I118" s="130"/>
    </row>
    <row r="119" spans="2:9" s="72" customFormat="1" ht="40.549999999999997" customHeight="1">
      <c r="B119" s="335"/>
      <c r="C119" s="216" t="s">
        <v>302</v>
      </c>
      <c r="D119" s="142"/>
      <c r="E119" s="131"/>
      <c r="F119" s="132"/>
      <c r="G119" s="132"/>
      <c r="H119" s="132"/>
      <c r="I119" s="133"/>
    </row>
    <row r="120" spans="2:9" s="72" customFormat="1" ht="15.05" customHeight="1">
      <c r="B120" s="335"/>
      <c r="C120" s="216" t="s">
        <v>51</v>
      </c>
      <c r="D120" s="142"/>
      <c r="E120" s="131"/>
      <c r="F120" s="132"/>
      <c r="G120" s="132"/>
      <c r="H120" s="132"/>
      <c r="I120" s="133"/>
    </row>
    <row r="121" spans="2:9" s="72" customFormat="1" ht="15.05" customHeight="1">
      <c r="B121" s="335"/>
      <c r="C121" s="217" t="s">
        <v>37</v>
      </c>
      <c r="D121" s="142"/>
      <c r="E121" s="131"/>
      <c r="F121" s="132"/>
      <c r="G121" s="132"/>
      <c r="H121" s="132"/>
      <c r="I121" s="133"/>
    </row>
    <row r="122" spans="2:9" s="72" customFormat="1" ht="15.05" customHeight="1">
      <c r="B122" s="335"/>
      <c r="C122" s="218" t="s">
        <v>60</v>
      </c>
      <c r="D122" s="144"/>
      <c r="E122" s="134"/>
      <c r="F122" s="135"/>
      <c r="G122" s="135"/>
      <c r="H122" s="135"/>
      <c r="I122" s="136"/>
    </row>
    <row r="123" spans="2:9" s="72" customFormat="1" ht="15.05" customHeight="1">
      <c r="B123" s="336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34" t="s">
        <v>683</v>
      </c>
      <c r="C124" s="215" t="s">
        <v>280</v>
      </c>
      <c r="D124" s="143"/>
      <c r="E124" s="128"/>
      <c r="F124" s="129"/>
      <c r="G124" s="129"/>
      <c r="H124" s="129"/>
      <c r="I124" s="130"/>
    </row>
    <row r="125" spans="2:9" s="72" customFormat="1" ht="40.549999999999997" customHeight="1">
      <c r="B125" s="335"/>
      <c r="C125" s="216" t="s">
        <v>150</v>
      </c>
      <c r="D125" s="142"/>
      <c r="E125" s="131"/>
      <c r="F125" s="132"/>
      <c r="G125" s="132"/>
      <c r="H125" s="132"/>
      <c r="I125" s="133"/>
    </row>
    <row r="126" spans="2:9" s="72" customFormat="1" ht="15.05" customHeight="1">
      <c r="B126" s="335"/>
      <c r="C126" s="216" t="s">
        <v>51</v>
      </c>
      <c r="D126" s="142"/>
      <c r="E126" s="131"/>
      <c r="F126" s="132"/>
      <c r="G126" s="132"/>
      <c r="H126" s="132"/>
      <c r="I126" s="133"/>
    </row>
    <row r="127" spans="2:9" s="72" customFormat="1" ht="15.05" customHeight="1">
      <c r="B127" s="335"/>
      <c r="C127" s="217" t="s">
        <v>37</v>
      </c>
      <c r="D127" s="142"/>
      <c r="E127" s="131"/>
      <c r="F127" s="132"/>
      <c r="G127" s="132"/>
      <c r="H127" s="132"/>
      <c r="I127" s="133"/>
    </row>
    <row r="128" spans="2:9" s="72" customFormat="1" ht="15.05" customHeight="1">
      <c r="B128" s="335"/>
      <c r="C128" s="218" t="s">
        <v>61</v>
      </c>
      <c r="D128" s="144"/>
      <c r="E128" s="134"/>
      <c r="F128" s="135"/>
      <c r="G128" s="135"/>
      <c r="H128" s="135"/>
      <c r="I128" s="136"/>
    </row>
    <row r="129" spans="2:9" s="72" customFormat="1" ht="15.05" customHeight="1">
      <c r="B129" s="336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6" customHeight="1">
      <c r="B130" s="334" t="s">
        <v>684</v>
      </c>
      <c r="C130" s="215" t="s">
        <v>278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35"/>
      <c r="C131" s="216" t="s">
        <v>151</v>
      </c>
      <c r="D131" s="142"/>
      <c r="E131" s="131"/>
      <c r="F131" s="132"/>
      <c r="G131" s="132"/>
      <c r="H131" s="132"/>
      <c r="I131" s="133"/>
    </row>
    <row r="132" spans="2:9" s="72" customFormat="1" ht="15.05" customHeight="1">
      <c r="B132" s="335"/>
      <c r="C132" s="216" t="s">
        <v>51</v>
      </c>
      <c r="D132" s="142"/>
      <c r="E132" s="131"/>
      <c r="F132" s="132"/>
      <c r="G132" s="132"/>
      <c r="H132" s="132"/>
      <c r="I132" s="133"/>
    </row>
    <row r="133" spans="2:9" s="72" customFormat="1" ht="15.05" customHeight="1">
      <c r="B133" s="335"/>
      <c r="C133" s="217" t="s">
        <v>37</v>
      </c>
      <c r="D133" s="142"/>
      <c r="E133" s="131"/>
      <c r="F133" s="132"/>
      <c r="G133" s="132"/>
      <c r="H133" s="132"/>
      <c r="I133" s="133"/>
    </row>
    <row r="134" spans="2:9" s="72" customFormat="1" ht="15.05" customHeight="1">
      <c r="B134" s="335"/>
      <c r="C134" s="218" t="s">
        <v>62</v>
      </c>
      <c r="D134" s="144"/>
      <c r="E134" s="134"/>
      <c r="F134" s="135"/>
      <c r="G134" s="135"/>
      <c r="H134" s="135"/>
      <c r="I134" s="136"/>
    </row>
    <row r="135" spans="2:9" s="72" customFormat="1" ht="15.05" customHeight="1">
      <c r="B135" s="336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34" t="s">
        <v>685</v>
      </c>
      <c r="C136" s="215" t="s">
        <v>280</v>
      </c>
      <c r="D136" s="143"/>
      <c r="E136" s="128"/>
      <c r="F136" s="129"/>
      <c r="G136" s="129"/>
      <c r="H136" s="129"/>
      <c r="I136" s="130"/>
    </row>
    <row r="137" spans="2:9" s="72" customFormat="1" ht="40.549999999999997" customHeight="1">
      <c r="B137" s="335"/>
      <c r="C137" s="216" t="s">
        <v>302</v>
      </c>
      <c r="D137" s="142"/>
      <c r="E137" s="131"/>
      <c r="F137" s="132"/>
      <c r="G137" s="132"/>
      <c r="H137" s="132"/>
      <c r="I137" s="133"/>
    </row>
    <row r="138" spans="2:9" s="72" customFormat="1" ht="15.05" customHeight="1">
      <c r="B138" s="335"/>
      <c r="C138" s="216" t="s">
        <v>51</v>
      </c>
      <c r="D138" s="142"/>
      <c r="E138" s="131"/>
      <c r="F138" s="132"/>
      <c r="G138" s="132"/>
      <c r="H138" s="132"/>
      <c r="I138" s="133"/>
    </row>
    <row r="139" spans="2:9" s="72" customFormat="1" ht="15.05" customHeight="1">
      <c r="B139" s="335"/>
      <c r="C139" s="217" t="s">
        <v>37</v>
      </c>
      <c r="D139" s="142"/>
      <c r="E139" s="131"/>
      <c r="F139" s="132"/>
      <c r="G139" s="132"/>
      <c r="H139" s="132"/>
      <c r="I139" s="133"/>
    </row>
    <row r="140" spans="2:9" s="72" customFormat="1" ht="15.05" customHeight="1">
      <c r="B140" s="335"/>
      <c r="C140" s="218" t="s">
        <v>63</v>
      </c>
      <c r="D140" s="144"/>
      <c r="E140" s="134"/>
      <c r="F140" s="135"/>
      <c r="G140" s="135"/>
      <c r="H140" s="135"/>
      <c r="I140" s="136"/>
    </row>
    <row r="141" spans="2:9" s="72" customFormat="1" ht="15.05" customHeight="1">
      <c r="B141" s="336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34" t="s">
        <v>686</v>
      </c>
      <c r="C142" s="215" t="s">
        <v>303</v>
      </c>
      <c r="D142" s="143"/>
      <c r="E142" s="128"/>
      <c r="F142" s="129"/>
      <c r="G142" s="129"/>
      <c r="H142" s="129"/>
      <c r="I142" s="130"/>
    </row>
    <row r="143" spans="2:9" s="72" customFormat="1" ht="26.3">
      <c r="B143" s="335"/>
      <c r="C143" s="216" t="s">
        <v>150</v>
      </c>
      <c r="D143" s="142"/>
      <c r="E143" s="131"/>
      <c r="F143" s="132"/>
      <c r="G143" s="132"/>
      <c r="H143" s="132"/>
      <c r="I143" s="133"/>
    </row>
    <row r="144" spans="2:9" s="72" customFormat="1" ht="15.05" customHeight="1">
      <c r="B144" s="335"/>
      <c r="C144" s="216" t="s">
        <v>51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35"/>
      <c r="C145" s="217" t="s">
        <v>37</v>
      </c>
      <c r="D145" s="142"/>
      <c r="E145" s="131"/>
      <c r="F145" s="132"/>
      <c r="G145" s="132"/>
      <c r="H145" s="132"/>
      <c r="I145" s="133"/>
    </row>
    <row r="146" spans="2:9" s="72" customFormat="1" ht="15.05" customHeight="1">
      <c r="B146" s="335"/>
      <c r="C146" s="218" t="s">
        <v>128</v>
      </c>
      <c r="D146" s="144"/>
      <c r="E146" s="134"/>
      <c r="F146" s="135"/>
      <c r="G146" s="135"/>
      <c r="H146" s="135"/>
      <c r="I146" s="136"/>
    </row>
    <row r="147" spans="2:9" s="72" customFormat="1" ht="15.05" customHeight="1">
      <c r="B147" s="336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6" customHeight="1">
      <c r="B148" s="334" t="s">
        <v>687</v>
      </c>
      <c r="C148" s="215" t="s">
        <v>283</v>
      </c>
      <c r="D148" s="143"/>
      <c r="E148" s="128"/>
      <c r="F148" s="129"/>
      <c r="G148" s="129"/>
      <c r="H148" s="129"/>
      <c r="I148" s="130"/>
    </row>
    <row r="149" spans="2:9" s="72" customFormat="1" ht="40.549999999999997" customHeight="1">
      <c r="B149" s="335"/>
      <c r="C149" s="216" t="s">
        <v>314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35"/>
      <c r="C150" s="216" t="s">
        <v>51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35"/>
      <c r="C151" s="217" t="s">
        <v>37</v>
      </c>
      <c r="D151" s="142"/>
      <c r="E151" s="131"/>
      <c r="F151" s="132"/>
      <c r="G151" s="132"/>
      <c r="H151" s="132"/>
      <c r="I151" s="133"/>
    </row>
    <row r="152" spans="2:9" s="72" customFormat="1" ht="15.05" customHeight="1">
      <c r="B152" s="335"/>
      <c r="C152" s="218" t="s">
        <v>129</v>
      </c>
      <c r="D152" s="144"/>
      <c r="E152" s="134"/>
      <c r="F152" s="135"/>
      <c r="G152" s="135"/>
      <c r="H152" s="135"/>
      <c r="I152" s="136"/>
    </row>
    <row r="153" spans="2:9" s="72" customFormat="1" ht="15.05" customHeight="1">
      <c r="B153" s="336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34" t="s">
        <v>688</v>
      </c>
      <c r="C154" s="215" t="s">
        <v>295</v>
      </c>
      <c r="D154" s="143"/>
      <c r="E154" s="128"/>
      <c r="F154" s="129"/>
      <c r="G154" s="129"/>
      <c r="H154" s="129"/>
      <c r="I154" s="130"/>
    </row>
    <row r="155" spans="2:9" s="72" customFormat="1" ht="52.45" customHeight="1">
      <c r="B155" s="335"/>
      <c r="C155" s="216" t="s">
        <v>307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35"/>
      <c r="C156" s="216" t="s">
        <v>51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35"/>
      <c r="C157" s="217" t="s">
        <v>37</v>
      </c>
      <c r="D157" s="142"/>
      <c r="E157" s="131"/>
      <c r="F157" s="132"/>
      <c r="G157" s="132"/>
      <c r="H157" s="132"/>
      <c r="I157" s="133"/>
    </row>
    <row r="158" spans="2:9" s="72" customFormat="1" ht="15.05" customHeight="1">
      <c r="B158" s="335"/>
      <c r="C158" s="218" t="s">
        <v>136</v>
      </c>
      <c r="D158" s="144"/>
      <c r="E158" s="134"/>
      <c r="F158" s="135"/>
      <c r="G158" s="135"/>
      <c r="H158" s="135"/>
      <c r="I158" s="136"/>
    </row>
    <row r="159" spans="2:9" s="72" customFormat="1" ht="15.05" customHeight="1">
      <c r="B159" s="336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34" t="s">
        <v>689</v>
      </c>
      <c r="C160" s="215" t="s">
        <v>313</v>
      </c>
      <c r="D160" s="143"/>
      <c r="E160" s="128"/>
      <c r="F160" s="129"/>
      <c r="G160" s="129"/>
      <c r="H160" s="129"/>
      <c r="I160" s="130"/>
    </row>
    <row r="161" spans="2:9" s="72" customFormat="1" ht="52.6">
      <c r="B161" s="335"/>
      <c r="C161" s="216" t="s">
        <v>315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35"/>
      <c r="C162" s="216" t="s">
        <v>138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35"/>
      <c r="C163" s="217" t="s">
        <v>146</v>
      </c>
      <c r="D163" s="142"/>
      <c r="E163" s="131"/>
      <c r="F163" s="132"/>
      <c r="G163" s="132"/>
      <c r="H163" s="132"/>
      <c r="I163" s="133"/>
    </row>
    <row r="164" spans="2:9" s="72" customFormat="1" ht="15.05" customHeight="1">
      <c r="B164" s="335"/>
      <c r="C164" s="218" t="s">
        <v>147</v>
      </c>
      <c r="D164" s="144"/>
      <c r="E164" s="134"/>
      <c r="F164" s="135"/>
      <c r="G164" s="135"/>
      <c r="H164" s="135"/>
      <c r="I164" s="136"/>
    </row>
    <row r="165" spans="2:9" s="72" customFormat="1" ht="15.05" customHeight="1">
      <c r="B165" s="336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8" customHeight="1">
      <c r="B166" s="114">
        <v>2</v>
      </c>
      <c r="C166" s="106" t="s">
        <v>324</v>
      </c>
      <c r="D166" s="145"/>
      <c r="E166" s="146"/>
      <c r="F166" s="147"/>
      <c r="G166" s="147"/>
      <c r="H166" s="147"/>
      <c r="I166" s="148"/>
    </row>
    <row r="167" spans="2:9" s="72" customFormat="1" ht="15.05" customHeight="1">
      <c r="B167" s="334" t="s">
        <v>166</v>
      </c>
      <c r="C167" s="215" t="s">
        <v>326</v>
      </c>
      <c r="D167" s="143"/>
      <c r="E167" s="128"/>
      <c r="F167" s="129"/>
      <c r="G167" s="129"/>
      <c r="H167" s="129"/>
      <c r="I167" s="130"/>
    </row>
    <row r="168" spans="2:9" s="72" customFormat="1" ht="26.3">
      <c r="B168" s="335"/>
      <c r="C168" s="216" t="s">
        <v>161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35"/>
      <c r="C169" s="216" t="s">
        <v>157</v>
      </c>
      <c r="D169" s="142"/>
      <c r="E169" s="131"/>
      <c r="F169" s="132"/>
      <c r="G169" s="132"/>
      <c r="H169" s="132"/>
      <c r="I169" s="133"/>
    </row>
    <row r="170" spans="2:9" s="72" customFormat="1" ht="15.05" customHeight="1">
      <c r="B170" s="335"/>
      <c r="C170" s="217" t="s">
        <v>325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35"/>
      <c r="C171" s="218" t="s">
        <v>158</v>
      </c>
      <c r="D171" s="144"/>
      <c r="E171" s="134"/>
      <c r="F171" s="135"/>
      <c r="G171" s="135"/>
      <c r="H171" s="135"/>
      <c r="I171" s="136"/>
    </row>
    <row r="172" spans="2:9" s="72" customFormat="1" ht="15.05" customHeight="1">
      <c r="B172" s="336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34" t="s">
        <v>175</v>
      </c>
      <c r="C173" s="215" t="s">
        <v>326</v>
      </c>
      <c r="D173" s="143"/>
      <c r="E173" s="128"/>
      <c r="F173" s="129"/>
      <c r="G173" s="129"/>
      <c r="H173" s="129"/>
      <c r="I173" s="130"/>
    </row>
    <row r="174" spans="2:9" s="72" customFormat="1" ht="26.3">
      <c r="B174" s="335"/>
      <c r="C174" s="216" t="s">
        <v>161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35"/>
      <c r="C175" s="216" t="s">
        <v>157</v>
      </c>
      <c r="D175" s="142"/>
      <c r="E175" s="131"/>
      <c r="F175" s="132"/>
      <c r="G175" s="132"/>
      <c r="H175" s="132"/>
      <c r="I175" s="133"/>
    </row>
    <row r="176" spans="2:9" s="72" customFormat="1" ht="15.05" customHeight="1">
      <c r="B176" s="335"/>
      <c r="C176" s="217" t="s">
        <v>325</v>
      </c>
      <c r="D176" s="142"/>
      <c r="E176" s="131"/>
      <c r="F176" s="132"/>
      <c r="G176" s="132"/>
      <c r="H176" s="132"/>
      <c r="I176" s="133"/>
    </row>
    <row r="177" spans="1:9" s="72" customFormat="1" ht="15.05" customHeight="1">
      <c r="B177" s="335"/>
      <c r="C177" s="218" t="s">
        <v>159</v>
      </c>
      <c r="D177" s="144"/>
      <c r="E177" s="134"/>
      <c r="F177" s="135"/>
      <c r="G177" s="135"/>
      <c r="H177" s="135"/>
      <c r="I177" s="136"/>
    </row>
    <row r="178" spans="1:9" s="72" customFormat="1" ht="15.05" customHeight="1">
      <c r="B178" s="336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34" t="s">
        <v>690</v>
      </c>
      <c r="C179" s="215" t="s">
        <v>326</v>
      </c>
      <c r="D179" s="143"/>
      <c r="E179" s="128"/>
      <c r="F179" s="129"/>
      <c r="G179" s="129"/>
      <c r="H179" s="129"/>
      <c r="I179" s="130"/>
    </row>
    <row r="180" spans="1:9" s="72" customFormat="1" ht="26.3">
      <c r="B180" s="335"/>
      <c r="C180" s="216" t="s">
        <v>160</v>
      </c>
      <c r="D180" s="142"/>
      <c r="E180" s="131"/>
      <c r="F180" s="132"/>
      <c r="G180" s="132"/>
      <c r="H180" s="132"/>
      <c r="I180" s="133"/>
    </row>
    <row r="181" spans="1:9" s="72" customFormat="1" ht="15.05" customHeight="1">
      <c r="B181" s="335"/>
      <c r="C181" s="216" t="s">
        <v>157</v>
      </c>
      <c r="D181" s="142"/>
      <c r="E181" s="131"/>
      <c r="F181" s="132"/>
      <c r="G181" s="132"/>
      <c r="H181" s="132"/>
      <c r="I181" s="133"/>
    </row>
    <row r="182" spans="1:9" s="72" customFormat="1" ht="15.05" customHeight="1">
      <c r="B182" s="335"/>
      <c r="C182" s="217" t="s">
        <v>327</v>
      </c>
      <c r="D182" s="142"/>
      <c r="E182" s="131"/>
      <c r="F182" s="132"/>
      <c r="G182" s="132"/>
      <c r="H182" s="132"/>
      <c r="I182" s="133"/>
    </row>
    <row r="183" spans="1:9" s="72" customFormat="1" ht="15.05" customHeight="1">
      <c r="B183" s="335"/>
      <c r="C183" s="218" t="s">
        <v>162</v>
      </c>
      <c r="D183" s="144"/>
      <c r="E183" s="134"/>
      <c r="F183" s="135"/>
      <c r="G183" s="135"/>
      <c r="H183" s="135"/>
      <c r="I183" s="136"/>
    </row>
    <row r="184" spans="1:9" s="72" customFormat="1" ht="15.05" customHeight="1">
      <c r="B184" s="336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34" t="s">
        <v>691</v>
      </c>
      <c r="C185" s="215" t="s">
        <v>326</v>
      </c>
      <c r="D185" s="143"/>
      <c r="E185" s="128"/>
      <c r="F185" s="129"/>
      <c r="G185" s="129"/>
      <c r="H185" s="129"/>
      <c r="I185" s="130"/>
    </row>
    <row r="186" spans="1:9" s="72" customFormat="1" ht="26.3">
      <c r="B186" s="335"/>
      <c r="C186" s="216" t="s">
        <v>163</v>
      </c>
      <c r="D186" s="142"/>
      <c r="E186" s="131"/>
      <c r="F186" s="132"/>
      <c r="G186" s="132"/>
      <c r="H186" s="132"/>
      <c r="I186" s="133"/>
    </row>
    <row r="187" spans="1:9" s="72" customFormat="1" ht="15.05" customHeight="1">
      <c r="B187" s="335"/>
      <c r="C187" s="216" t="s">
        <v>157</v>
      </c>
      <c r="D187" s="142"/>
      <c r="E187" s="131"/>
      <c r="F187" s="132"/>
      <c r="G187" s="132"/>
      <c r="H187" s="132"/>
      <c r="I187" s="133"/>
    </row>
    <row r="188" spans="1:9" s="72" customFormat="1" ht="15.05" customHeight="1">
      <c r="B188" s="335"/>
      <c r="C188" s="217" t="s">
        <v>328</v>
      </c>
      <c r="D188" s="142"/>
      <c r="E188" s="131"/>
      <c r="F188" s="132"/>
      <c r="G188" s="132"/>
      <c r="H188" s="132"/>
      <c r="I188" s="133"/>
    </row>
    <row r="189" spans="1:9" s="72" customFormat="1" ht="15.05" customHeight="1">
      <c r="B189" s="335"/>
      <c r="C189" s="218" t="s">
        <v>164</v>
      </c>
      <c r="D189" s="144"/>
      <c r="E189" s="134"/>
      <c r="F189" s="135"/>
      <c r="G189" s="135"/>
      <c r="H189" s="135"/>
      <c r="I189" s="136"/>
    </row>
    <row r="190" spans="1:9" s="72" customFormat="1" ht="15.05" customHeight="1">
      <c r="B190" s="336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 ht="12.55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75" customHeight="1">
      <c r="B194" s="340" t="s">
        <v>34</v>
      </c>
      <c r="C194" s="340"/>
      <c r="D194" s="340"/>
      <c r="E194" s="340"/>
      <c r="F194" s="340"/>
      <c r="G194" s="340"/>
      <c r="H194" s="340"/>
      <c r="I194" s="340"/>
    </row>
    <row r="195" spans="1:9" ht="20.2" customHeight="1">
      <c r="B195" s="337" t="s">
        <v>101</v>
      </c>
      <c r="C195" s="338"/>
      <c r="D195" s="338"/>
      <c r="E195" s="338"/>
      <c r="F195" s="338"/>
      <c r="G195" s="338"/>
      <c r="H195" s="338"/>
      <c r="I195" s="339"/>
    </row>
    <row r="196" spans="1:9" ht="21.8" customHeight="1">
      <c r="B196" s="337" t="s">
        <v>29</v>
      </c>
      <c r="C196" s="338"/>
      <c r="D196" s="338"/>
      <c r="E196" s="338"/>
      <c r="F196" s="338"/>
      <c r="G196" s="338"/>
      <c r="H196" s="338"/>
      <c r="I196" s="339"/>
    </row>
    <row r="197" spans="1:9" ht="44.3" customHeight="1">
      <c r="B197" s="13">
        <v>1</v>
      </c>
      <c r="C197" s="7" t="s">
        <v>100</v>
      </c>
      <c r="D197" s="101">
        <f>D198+D199</f>
        <v>6679.58</v>
      </c>
      <c r="E197" s="9" t="s">
        <v>13</v>
      </c>
      <c r="F197" s="188"/>
      <c r="G197" s="188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80" t="s">
        <v>107</v>
      </c>
      <c r="D198" s="187">
        <v>4567.03</v>
      </c>
      <c r="E198" s="187" t="s">
        <v>13</v>
      </c>
      <c r="F198" s="188"/>
      <c r="G198" s="188"/>
      <c r="H198" s="188">
        <f t="shared" si="46"/>
        <v>0</v>
      </c>
      <c r="I198" s="188">
        <f t="shared" si="47"/>
        <v>0</v>
      </c>
    </row>
    <row r="199" spans="1:9" ht="65.3" customHeight="1">
      <c r="B199" s="13">
        <v>3</v>
      </c>
      <c r="C199" s="180" t="s">
        <v>108</v>
      </c>
      <c r="D199" s="187">
        <f>63.73+750.99+1008.84+288.99</f>
        <v>2112.5500000000002</v>
      </c>
      <c r="E199" s="187" t="s">
        <v>13</v>
      </c>
      <c r="F199" s="188"/>
      <c r="G199" s="188"/>
      <c r="H199" s="188">
        <f>ROUND(D199*F199, 0)</f>
        <v>0</v>
      </c>
      <c r="I199" s="188">
        <f>ROUND(D199*G199, 0)</f>
        <v>0</v>
      </c>
    </row>
    <row r="200" spans="1:9" ht="31.5" customHeight="1">
      <c r="B200" s="13">
        <v>4</v>
      </c>
      <c r="C200" s="275" t="s">
        <v>737</v>
      </c>
      <c r="D200" s="102">
        <v>4</v>
      </c>
      <c r="E200" s="187" t="s">
        <v>661</v>
      </c>
      <c r="F200" s="189"/>
      <c r="G200" s="189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SUM(H197:H200)</f>
        <v>0</v>
      </c>
      <c r="I201" s="100">
        <f>SUM(I197:I200)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" customHeight="1">
      <c r="B204" s="340" t="s">
        <v>608</v>
      </c>
      <c r="C204" s="340"/>
      <c r="D204" s="340"/>
      <c r="E204" s="340"/>
      <c r="F204" s="340"/>
      <c r="G204" s="340"/>
      <c r="H204" s="340"/>
      <c r="I204" s="340"/>
    </row>
    <row r="205" spans="1:9" ht="16.45" customHeight="1">
      <c r="B205" s="337" t="s">
        <v>40</v>
      </c>
      <c r="C205" s="338"/>
      <c r="D205" s="338"/>
      <c r="E205" s="338"/>
      <c r="F205" s="338"/>
      <c r="G205" s="338"/>
      <c r="H205" s="338"/>
      <c r="I205" s="339"/>
    </row>
    <row r="206" spans="1:9" ht="28.5" customHeight="1">
      <c r="B206" s="337" t="s">
        <v>27</v>
      </c>
      <c r="C206" s="338"/>
      <c r="D206" s="338"/>
      <c r="E206" s="338"/>
      <c r="F206" s="338"/>
      <c r="G206" s="338"/>
      <c r="H206" s="338"/>
      <c r="I206" s="339"/>
    </row>
    <row r="207" spans="1:9" ht="18.8" customHeight="1">
      <c r="B207" s="337" t="s">
        <v>28</v>
      </c>
      <c r="C207" s="338"/>
      <c r="D207" s="338"/>
      <c r="E207" s="338"/>
      <c r="F207" s="338"/>
      <c r="G207" s="338"/>
      <c r="H207" s="338"/>
      <c r="I207" s="339"/>
    </row>
    <row r="208" spans="1:9" s="71" customFormat="1" ht="27.25" customHeight="1">
      <c r="A208" s="72"/>
      <c r="B208" s="103">
        <v>1</v>
      </c>
      <c r="C208" s="105" t="s">
        <v>109</v>
      </c>
      <c r="D208" s="194"/>
      <c r="E208" s="194"/>
      <c r="F208" s="195"/>
      <c r="G208" s="195"/>
      <c r="H208" s="195"/>
      <c r="I208" s="196"/>
    </row>
    <row r="209" spans="1:9" s="71" customFormat="1" ht="64.5" customHeight="1">
      <c r="A209" s="72"/>
      <c r="B209" s="86"/>
      <c r="C209" s="87" t="s">
        <v>112</v>
      </c>
      <c r="D209" s="197"/>
      <c r="E209" s="197"/>
      <c r="F209" s="198"/>
      <c r="G209" s="198"/>
      <c r="H209" s="198"/>
      <c r="I209" s="199"/>
    </row>
    <row r="210" spans="1:9" s="71" customFormat="1" ht="16.45" customHeight="1">
      <c r="A210" s="72"/>
      <c r="B210" s="93"/>
      <c r="C210" s="76" t="s">
        <v>115</v>
      </c>
      <c r="D210" s="200"/>
      <c r="E210" s="200"/>
      <c r="F210" s="201"/>
      <c r="G210" s="201"/>
      <c r="H210" s="201"/>
      <c r="I210" s="202"/>
    </row>
    <row r="211" spans="1:9" s="71" customFormat="1" ht="16.45" customHeight="1">
      <c r="A211" s="72"/>
      <c r="B211" s="77"/>
      <c r="C211" s="115" t="s">
        <v>3</v>
      </c>
      <c r="D211" s="203">
        <v>42.47</v>
      </c>
      <c r="E211" s="203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.25" customHeight="1">
      <c r="A212" s="72"/>
      <c r="B212" s="103">
        <v>2</v>
      </c>
      <c r="C212" s="105" t="s">
        <v>110</v>
      </c>
      <c r="D212" s="194"/>
      <c r="E212" s="194"/>
      <c r="F212" s="195"/>
      <c r="G212" s="195"/>
      <c r="H212" s="195"/>
      <c r="I212" s="196"/>
    </row>
    <row r="213" spans="1:9" s="71" customFormat="1" ht="64.5" customHeight="1">
      <c r="A213" s="72"/>
      <c r="B213" s="86"/>
      <c r="C213" s="87" t="s">
        <v>112</v>
      </c>
      <c r="D213" s="197"/>
      <c r="E213" s="197"/>
      <c r="F213" s="198"/>
      <c r="G213" s="198"/>
      <c r="H213" s="198"/>
      <c r="I213" s="199"/>
    </row>
    <row r="214" spans="1:9" s="71" customFormat="1" ht="16.45" customHeight="1">
      <c r="A214" s="72"/>
      <c r="B214" s="93"/>
      <c r="C214" s="76" t="s">
        <v>116</v>
      </c>
      <c r="D214" s="200"/>
      <c r="E214" s="200"/>
      <c r="F214" s="201"/>
      <c r="G214" s="201"/>
      <c r="H214" s="201"/>
      <c r="I214" s="202"/>
    </row>
    <row r="215" spans="1:9" s="71" customFormat="1" ht="16.45" customHeight="1">
      <c r="A215" s="72"/>
      <c r="B215" s="77"/>
      <c r="C215" s="115" t="s">
        <v>3</v>
      </c>
      <c r="D215" s="203">
        <v>8.74</v>
      </c>
      <c r="E215" s="203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.25" customHeight="1">
      <c r="A216" s="72"/>
      <c r="B216" s="103">
        <v>3</v>
      </c>
      <c r="C216" s="105" t="s">
        <v>268</v>
      </c>
      <c r="D216" s="194"/>
      <c r="E216" s="194"/>
      <c r="F216" s="195"/>
      <c r="G216" s="195"/>
      <c r="H216" s="195"/>
      <c r="I216" s="196"/>
    </row>
    <row r="217" spans="1:9" s="71" customFormat="1" ht="54" customHeight="1">
      <c r="A217" s="72"/>
      <c r="B217" s="86"/>
      <c r="C217" s="87" t="s">
        <v>113</v>
      </c>
      <c r="D217" s="197"/>
      <c r="E217" s="197"/>
      <c r="F217" s="198"/>
      <c r="G217" s="198"/>
      <c r="H217" s="198"/>
      <c r="I217" s="199"/>
    </row>
    <row r="218" spans="1:9" s="71" customFormat="1" ht="16.45" customHeight="1">
      <c r="A218" s="72"/>
      <c r="B218" s="93"/>
      <c r="C218" s="76" t="s">
        <v>114</v>
      </c>
      <c r="D218" s="200"/>
      <c r="E218" s="200"/>
      <c r="F218" s="201"/>
      <c r="G218" s="201"/>
      <c r="H218" s="201"/>
      <c r="I218" s="202"/>
    </row>
    <row r="219" spans="1:9" s="71" customFormat="1" ht="16.45" customHeight="1">
      <c r="A219" s="72"/>
      <c r="B219" s="77"/>
      <c r="C219" s="115" t="s">
        <v>3</v>
      </c>
      <c r="D219" s="203">
        <v>12</v>
      </c>
      <c r="E219" s="203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.25" customHeight="1">
      <c r="A220" s="72"/>
      <c r="B220" s="103">
        <v>4</v>
      </c>
      <c r="C220" s="105" t="s">
        <v>269</v>
      </c>
      <c r="D220" s="194"/>
      <c r="E220" s="194"/>
      <c r="F220" s="195"/>
      <c r="G220" s="195"/>
      <c r="H220" s="195"/>
      <c r="I220" s="196"/>
    </row>
    <row r="221" spans="1:9" s="71" customFormat="1" ht="52" customHeight="1">
      <c r="A221" s="72"/>
      <c r="B221" s="86"/>
      <c r="C221" s="87" t="s">
        <v>123</v>
      </c>
      <c r="D221" s="197"/>
      <c r="E221" s="197"/>
      <c r="F221" s="198"/>
      <c r="G221" s="198"/>
      <c r="H221" s="198"/>
      <c r="I221" s="199"/>
    </row>
    <row r="222" spans="1:9" s="71" customFormat="1" ht="16.45" customHeight="1">
      <c r="A222" s="72"/>
      <c r="B222" s="93"/>
      <c r="C222" s="76" t="s">
        <v>124</v>
      </c>
      <c r="D222" s="200"/>
      <c r="E222" s="200"/>
      <c r="F222" s="201"/>
      <c r="G222" s="201"/>
      <c r="H222" s="201"/>
      <c r="I222" s="202"/>
    </row>
    <row r="223" spans="1:9" s="71" customFormat="1" ht="16.45" customHeight="1">
      <c r="A223" s="72"/>
      <c r="B223" s="77"/>
      <c r="C223" s="115" t="s">
        <v>3</v>
      </c>
      <c r="D223" s="203">
        <v>1</v>
      </c>
      <c r="E223" s="203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185</v>
      </c>
      <c r="D224" s="194"/>
      <c r="E224" s="194"/>
      <c r="F224" s="195"/>
      <c r="G224" s="195"/>
      <c r="H224" s="195"/>
      <c r="I224" s="196"/>
    </row>
    <row r="225" spans="1:9" s="71" customFormat="1" ht="26.3" customHeight="1">
      <c r="A225" s="72"/>
      <c r="B225" s="86"/>
      <c r="C225" s="87" t="s">
        <v>267</v>
      </c>
      <c r="D225" s="197"/>
      <c r="E225" s="197"/>
      <c r="F225" s="198"/>
      <c r="G225" s="198"/>
      <c r="H225" s="198"/>
      <c r="I225" s="199"/>
    </row>
    <row r="226" spans="1:9" s="71" customFormat="1" ht="16.45" customHeight="1">
      <c r="A226" s="72"/>
      <c r="B226" s="93"/>
      <c r="C226" s="76" t="s">
        <v>270</v>
      </c>
      <c r="D226" s="200"/>
      <c r="E226" s="200"/>
      <c r="F226" s="201"/>
      <c r="G226" s="201"/>
      <c r="H226" s="201"/>
      <c r="I226" s="202"/>
    </row>
    <row r="227" spans="1:9" s="71" customFormat="1" ht="16.45" customHeight="1">
      <c r="A227" s="72"/>
      <c r="B227" s="77"/>
      <c r="C227" s="115" t="s">
        <v>3</v>
      </c>
      <c r="D227" s="203">
        <v>15</v>
      </c>
      <c r="E227" s="203" t="s">
        <v>4</v>
      </c>
      <c r="F227" s="104"/>
      <c r="G227" s="104"/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186</v>
      </c>
      <c r="D228" s="194"/>
      <c r="E228" s="194"/>
      <c r="F228" s="195"/>
      <c r="G228" s="195"/>
      <c r="H228" s="195"/>
      <c r="I228" s="196"/>
    </row>
    <row r="229" spans="1:9" s="71" customFormat="1" ht="27.7" customHeight="1">
      <c r="A229" s="72"/>
      <c r="B229" s="86"/>
      <c r="C229" s="87" t="s">
        <v>272</v>
      </c>
      <c r="D229" s="197"/>
      <c r="E229" s="197"/>
      <c r="F229" s="198"/>
      <c r="G229" s="198"/>
      <c r="H229" s="198"/>
      <c r="I229" s="199"/>
    </row>
    <row r="230" spans="1:9" s="71" customFormat="1" ht="16.45" customHeight="1">
      <c r="A230" s="72"/>
      <c r="B230" s="93"/>
      <c r="C230" s="76" t="s">
        <v>271</v>
      </c>
      <c r="D230" s="200"/>
      <c r="E230" s="200"/>
      <c r="F230" s="201"/>
      <c r="G230" s="201"/>
      <c r="H230" s="201"/>
      <c r="I230" s="202"/>
    </row>
    <row r="231" spans="1:9" s="71" customFormat="1" ht="16.45" customHeight="1">
      <c r="A231" s="72"/>
      <c r="B231" s="77"/>
      <c r="C231" s="115" t="s">
        <v>3</v>
      </c>
      <c r="D231" s="203">
        <v>15</v>
      </c>
      <c r="E231" s="203" t="s">
        <v>4</v>
      </c>
      <c r="F231" s="104"/>
      <c r="G231" s="104"/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273</v>
      </c>
      <c r="D232" s="194"/>
      <c r="E232" s="194"/>
      <c r="F232" s="195"/>
      <c r="G232" s="195"/>
      <c r="H232" s="195"/>
      <c r="I232" s="196"/>
    </row>
    <row r="233" spans="1:9" s="71" customFormat="1" ht="28.5" customHeight="1">
      <c r="A233" s="72"/>
      <c r="B233" s="86"/>
      <c r="C233" s="87" t="s">
        <v>274</v>
      </c>
      <c r="D233" s="197"/>
      <c r="E233" s="197"/>
      <c r="F233" s="198"/>
      <c r="G233" s="198"/>
      <c r="H233" s="198"/>
      <c r="I233" s="199"/>
    </row>
    <row r="234" spans="1:9" s="71" customFormat="1" ht="16.45" customHeight="1">
      <c r="A234" s="72"/>
      <c r="B234" s="93"/>
      <c r="C234" s="76" t="s">
        <v>125</v>
      </c>
      <c r="D234" s="200"/>
      <c r="E234" s="200"/>
      <c r="F234" s="201"/>
      <c r="G234" s="201"/>
      <c r="H234" s="201"/>
      <c r="I234" s="202"/>
    </row>
    <row r="235" spans="1:9" s="71" customFormat="1" ht="16.45" customHeight="1">
      <c r="A235" s="72"/>
      <c r="B235" s="77"/>
      <c r="C235" s="115" t="s">
        <v>3</v>
      </c>
      <c r="D235" s="203">
        <v>4</v>
      </c>
      <c r="E235" s="203" t="s">
        <v>4</v>
      </c>
      <c r="F235" s="104"/>
      <c r="G235" s="104"/>
      <c r="H235" s="75">
        <f>ROUND(D235*F235, 0)</f>
        <v>0</v>
      </c>
      <c r="I235" s="75">
        <f>ROUND(D235*G235, 0)</f>
        <v>0</v>
      </c>
    </row>
    <row r="236" spans="1:9" s="71" customFormat="1" ht="14.25" customHeight="1">
      <c r="A236" s="72"/>
      <c r="B236" s="103">
        <v>8</v>
      </c>
      <c r="C236" s="291" t="s">
        <v>751</v>
      </c>
      <c r="D236" s="194"/>
      <c r="E236" s="194"/>
      <c r="F236" s="195"/>
      <c r="G236" s="195"/>
      <c r="H236" s="195"/>
      <c r="I236" s="196"/>
    </row>
    <row r="237" spans="1:9" s="71" customFormat="1" ht="28.5" customHeight="1">
      <c r="A237" s="72"/>
      <c r="B237" s="86"/>
      <c r="C237" s="293" t="s">
        <v>753</v>
      </c>
      <c r="D237" s="197"/>
      <c r="E237" s="197"/>
      <c r="F237" s="198"/>
      <c r="G237" s="198"/>
      <c r="H237" s="198"/>
      <c r="I237" s="199"/>
    </row>
    <row r="238" spans="1:9" s="71" customFormat="1" ht="16.45" customHeight="1">
      <c r="A238" s="72"/>
      <c r="B238" s="93"/>
      <c r="C238" s="294" t="s">
        <v>752</v>
      </c>
      <c r="D238" s="200"/>
      <c r="E238" s="200"/>
      <c r="F238" s="201"/>
      <c r="G238" s="201"/>
      <c r="H238" s="201"/>
      <c r="I238" s="202"/>
    </row>
    <row r="239" spans="1:9" s="71" customFormat="1" ht="16.45" customHeight="1">
      <c r="A239" s="72"/>
      <c r="B239" s="77"/>
      <c r="C239" s="295" t="s">
        <v>3</v>
      </c>
      <c r="D239" s="203">
        <v>6</v>
      </c>
      <c r="E239" s="203" t="s">
        <v>4</v>
      </c>
      <c r="F239" s="104"/>
      <c r="G239" s="104"/>
      <c r="H239" s="75">
        <f>ROUND(D239*F239, 0)</f>
        <v>0</v>
      </c>
      <c r="I239" s="75">
        <f>ROUND(D239*G239, 0)</f>
        <v>0</v>
      </c>
    </row>
    <row r="240" spans="1:9" s="71" customFormat="1" ht="14.25" customHeight="1">
      <c r="A240" s="72"/>
      <c r="B240" s="103">
        <v>9</v>
      </c>
      <c r="C240" s="291" t="s">
        <v>755</v>
      </c>
      <c r="D240" s="194"/>
      <c r="E240" s="194"/>
      <c r="F240" s="195"/>
      <c r="G240" s="195"/>
      <c r="H240" s="195"/>
      <c r="I240" s="196"/>
    </row>
    <row r="241" spans="1:9" s="71" customFormat="1" ht="16.45" customHeight="1">
      <c r="A241" s="72"/>
      <c r="B241" s="86"/>
      <c r="C241" s="293" t="s">
        <v>770</v>
      </c>
      <c r="D241" s="197"/>
      <c r="E241" s="197"/>
      <c r="F241" s="198"/>
      <c r="G241" s="198"/>
      <c r="H241" s="198"/>
      <c r="I241" s="199"/>
    </row>
    <row r="242" spans="1:9" s="71" customFormat="1" ht="16.45" customHeight="1">
      <c r="A242" s="72"/>
      <c r="B242" s="93"/>
      <c r="C242" s="296" t="s">
        <v>756</v>
      </c>
      <c r="D242" s="200"/>
      <c r="E242" s="200"/>
      <c r="F242" s="201"/>
      <c r="G242" s="201"/>
      <c r="H242" s="201"/>
      <c r="I242" s="202"/>
    </row>
    <row r="243" spans="1:9" s="71" customFormat="1" ht="16.45" customHeight="1">
      <c r="A243" s="72"/>
      <c r="B243" s="297" t="s">
        <v>766</v>
      </c>
      <c r="C243" s="298" t="s">
        <v>757</v>
      </c>
      <c r="D243" s="203">
        <v>5</v>
      </c>
      <c r="E243" s="203" t="s">
        <v>4</v>
      </c>
      <c r="F243" s="104"/>
      <c r="G243" s="104"/>
      <c r="H243" s="75">
        <f>ROUND(D243*F243, 0)</f>
        <v>0</v>
      </c>
      <c r="I243" s="75">
        <f>ROUND(D243*G243, 0)</f>
        <v>0</v>
      </c>
    </row>
    <row r="244" spans="1:9" s="71" customFormat="1" ht="16.45" customHeight="1">
      <c r="A244" s="72"/>
      <c r="B244" s="297" t="s">
        <v>767</v>
      </c>
      <c r="C244" s="298" t="s">
        <v>758</v>
      </c>
      <c r="D244" s="203">
        <v>3</v>
      </c>
      <c r="E244" s="203" t="s">
        <v>4</v>
      </c>
      <c r="F244" s="104"/>
      <c r="G244" s="104"/>
      <c r="H244" s="75">
        <f>ROUND(D244*F244, 0)</f>
        <v>0</v>
      </c>
      <c r="I244" s="75">
        <f>ROUND(D244*G244, 0)</f>
        <v>0</v>
      </c>
    </row>
    <row r="245" spans="1:9" s="71" customFormat="1" ht="16.45" customHeight="1">
      <c r="A245" s="72"/>
      <c r="B245" s="300" t="s">
        <v>768</v>
      </c>
      <c r="C245" s="298" t="s">
        <v>760</v>
      </c>
      <c r="D245" s="203">
        <v>1</v>
      </c>
      <c r="E245" s="203" t="s">
        <v>4</v>
      </c>
      <c r="F245" s="104"/>
      <c r="G245" s="104"/>
      <c r="H245" s="75">
        <f t="shared" ref="H245" si="50">ROUND(D245*F245, 0)</f>
        <v>0</v>
      </c>
      <c r="I245" s="75">
        <f t="shared" ref="I245" si="51">ROUND(D245*G245, 0)</f>
        <v>0</v>
      </c>
    </row>
    <row r="246" spans="1:9" s="71" customFormat="1" ht="14.25" customHeight="1">
      <c r="A246" s="72"/>
      <c r="B246" s="301">
        <v>10</v>
      </c>
      <c r="C246" s="299" t="s">
        <v>755</v>
      </c>
      <c r="D246" s="194"/>
      <c r="E246" s="194"/>
      <c r="F246" s="195"/>
      <c r="G246" s="195"/>
      <c r="H246" s="195"/>
      <c r="I246" s="196"/>
    </row>
    <row r="247" spans="1:9" s="71" customFormat="1" ht="27.7" customHeight="1">
      <c r="A247" s="72"/>
      <c r="B247" s="93"/>
      <c r="C247" s="296" t="s">
        <v>772</v>
      </c>
      <c r="D247" s="197"/>
      <c r="E247" s="197"/>
      <c r="F247" s="198"/>
      <c r="G247" s="198"/>
      <c r="H247" s="198"/>
      <c r="I247" s="199"/>
    </row>
    <row r="248" spans="1:9" s="71" customFormat="1" ht="16.45" customHeight="1">
      <c r="A248" s="72"/>
      <c r="B248" s="93"/>
      <c r="C248" s="296" t="s">
        <v>769</v>
      </c>
      <c r="D248" s="200"/>
      <c r="E248" s="200"/>
      <c r="F248" s="201"/>
      <c r="G248" s="201"/>
      <c r="H248" s="201"/>
      <c r="I248" s="202"/>
    </row>
    <row r="249" spans="1:9" s="71" customFormat="1" ht="16.45" customHeight="1">
      <c r="A249" s="72"/>
      <c r="B249" s="302" t="s">
        <v>733</v>
      </c>
      <c r="C249" s="295" t="s">
        <v>771</v>
      </c>
      <c r="D249" s="203">
        <v>2</v>
      </c>
      <c r="E249" s="203" t="s">
        <v>4</v>
      </c>
      <c r="F249" s="104"/>
      <c r="G249" s="104"/>
      <c r="H249" s="75">
        <f>ROUND(D249*F249, 0)</f>
        <v>0</v>
      </c>
      <c r="I249" s="75">
        <f>ROUND(D249*G249, 0)</f>
        <v>0</v>
      </c>
    </row>
    <row r="250" spans="1:9" s="85" customFormat="1" ht="18.8" customHeight="1">
      <c r="B250" s="78"/>
      <c r="C250" s="79" t="s">
        <v>24</v>
      </c>
      <c r="D250" s="80"/>
      <c r="E250" s="79"/>
      <c r="F250" s="81"/>
      <c r="G250" s="82"/>
      <c r="H250" s="83">
        <f>SUM(H211:H249)</f>
        <v>0</v>
      </c>
      <c r="I250" s="83">
        <f>SUM(I211:I249)</f>
        <v>0</v>
      </c>
    </row>
    <row r="251" spans="1:9" s="71" customFormat="1" ht="13.5" customHeight="1">
      <c r="B251" s="88"/>
      <c r="C251" s="89"/>
      <c r="D251" s="90"/>
      <c r="E251" s="90"/>
      <c r="F251" s="91"/>
      <c r="G251" s="91"/>
      <c r="H251" s="91"/>
      <c r="I251" s="91"/>
    </row>
    <row r="252" spans="1:9" s="71" customFormat="1" ht="13.5" customHeight="1">
      <c r="B252" s="88"/>
      <c r="C252" s="89"/>
      <c r="D252" s="90"/>
      <c r="E252" s="90"/>
      <c r="F252" s="91"/>
      <c r="G252" s="91"/>
      <c r="H252" s="91"/>
      <c r="I252" s="91"/>
    </row>
    <row r="253" spans="1:9" s="85" customFormat="1" ht="21" customHeight="1">
      <c r="B253" s="355" t="s">
        <v>609</v>
      </c>
      <c r="C253" s="355"/>
      <c r="D253" s="355"/>
      <c r="E253" s="355"/>
      <c r="F253" s="355"/>
      <c r="G253" s="355"/>
      <c r="H253" s="355"/>
      <c r="I253" s="355"/>
    </row>
    <row r="254" spans="1:9" s="71" customFormat="1" ht="17.25" customHeight="1">
      <c r="B254" s="356" t="s">
        <v>693</v>
      </c>
      <c r="C254" s="357"/>
      <c r="D254" s="357"/>
      <c r="E254" s="357"/>
      <c r="F254" s="357"/>
      <c r="G254" s="357"/>
      <c r="H254" s="357"/>
      <c r="I254" s="358"/>
    </row>
    <row r="255" spans="1:9" s="71" customFormat="1" ht="27.7" customHeight="1">
      <c r="A255" s="72"/>
      <c r="B255" s="103">
        <v>1</v>
      </c>
      <c r="C255" s="105" t="s">
        <v>343</v>
      </c>
      <c r="D255" s="194"/>
      <c r="E255" s="194"/>
      <c r="F255" s="195"/>
      <c r="G255" s="195"/>
      <c r="H255" s="195"/>
      <c r="I255" s="196"/>
    </row>
    <row r="256" spans="1:9" s="71" customFormat="1" ht="27.25" customHeight="1">
      <c r="A256" s="72"/>
      <c r="B256" s="86"/>
      <c r="C256" s="87" t="s">
        <v>188</v>
      </c>
      <c r="D256" s="197"/>
      <c r="E256" s="197"/>
      <c r="F256" s="198"/>
      <c r="G256" s="198"/>
      <c r="H256" s="198"/>
      <c r="I256" s="199"/>
    </row>
    <row r="257" spans="1:9" s="71" customFormat="1" ht="56.2" customHeight="1">
      <c r="A257" s="72"/>
      <c r="B257" s="86"/>
      <c r="C257" s="87" t="s">
        <v>266</v>
      </c>
      <c r="D257" s="197"/>
      <c r="E257" s="197"/>
      <c r="F257" s="198"/>
      <c r="G257" s="198"/>
      <c r="H257" s="198"/>
      <c r="I257" s="199"/>
    </row>
    <row r="258" spans="1:9" s="71" customFormat="1" ht="27.7" customHeight="1">
      <c r="A258" s="72"/>
      <c r="B258" s="86"/>
      <c r="C258" s="87" t="s">
        <v>265</v>
      </c>
      <c r="D258" s="197"/>
      <c r="E258" s="197"/>
      <c r="F258" s="198"/>
      <c r="G258" s="198"/>
      <c r="H258" s="198"/>
      <c r="I258" s="199"/>
    </row>
    <row r="259" spans="1:9" s="71" customFormat="1" ht="27.25" customHeight="1">
      <c r="A259" s="72"/>
      <c r="B259" s="86"/>
      <c r="C259" s="87" t="s">
        <v>348</v>
      </c>
      <c r="D259" s="197"/>
      <c r="E259" s="197"/>
      <c r="F259" s="198"/>
      <c r="G259" s="198"/>
      <c r="H259" s="198"/>
      <c r="I259" s="199"/>
    </row>
    <row r="260" spans="1:9" s="71" customFormat="1" ht="27.25" customHeight="1">
      <c r="A260" s="72"/>
      <c r="B260" s="86"/>
      <c r="C260" s="87" t="s">
        <v>349</v>
      </c>
      <c r="D260" s="197"/>
      <c r="E260" s="197"/>
      <c r="F260" s="198"/>
      <c r="G260" s="198"/>
      <c r="H260" s="198"/>
      <c r="I260" s="199"/>
    </row>
    <row r="261" spans="1:9" s="71" customFormat="1" ht="16.45" customHeight="1">
      <c r="A261" s="72"/>
      <c r="B261" s="86"/>
      <c r="C261" s="213" t="s">
        <v>192</v>
      </c>
      <c r="D261" s="200"/>
      <c r="E261" s="200"/>
      <c r="F261" s="201"/>
      <c r="G261" s="201"/>
      <c r="H261" s="201"/>
      <c r="I261" s="202"/>
    </row>
    <row r="262" spans="1:9" s="71" customFormat="1" ht="16.45" customHeight="1">
      <c r="A262" s="72"/>
      <c r="B262" s="192"/>
      <c r="C262" s="214" t="s">
        <v>3</v>
      </c>
      <c r="D262" s="203">
        <v>1</v>
      </c>
      <c r="E262" s="203" t="s">
        <v>4</v>
      </c>
      <c r="F262" s="104"/>
      <c r="G262" s="104"/>
      <c r="H262" s="75">
        <f>ROUND(D262*F262, 0)</f>
        <v>0</v>
      </c>
      <c r="I262" s="75">
        <f>ROUND(D262*G262, 0)</f>
        <v>0</v>
      </c>
    </row>
    <row r="263" spans="1:9" s="71" customFormat="1" ht="16.45" customHeight="1">
      <c r="A263" s="72"/>
      <c r="B263" s="103">
        <v>2</v>
      </c>
      <c r="C263" s="105" t="s">
        <v>364</v>
      </c>
      <c r="D263" s="194"/>
      <c r="E263" s="194"/>
      <c r="F263" s="195"/>
      <c r="G263" s="195"/>
      <c r="H263" s="195"/>
      <c r="I263" s="196"/>
    </row>
    <row r="264" spans="1:9" s="71" customFormat="1" ht="27.7" customHeight="1">
      <c r="A264" s="72"/>
      <c r="B264" s="86"/>
      <c r="C264" s="87" t="s">
        <v>188</v>
      </c>
      <c r="D264" s="197"/>
      <c r="E264" s="197"/>
      <c r="F264" s="198"/>
      <c r="G264" s="198"/>
      <c r="H264" s="198"/>
      <c r="I264" s="199"/>
    </row>
    <row r="265" spans="1:9" s="71" customFormat="1" ht="67.5" customHeight="1">
      <c r="A265" s="72"/>
      <c r="B265" s="86"/>
      <c r="C265" s="87" t="s">
        <v>368</v>
      </c>
      <c r="D265" s="197"/>
      <c r="E265" s="197"/>
      <c r="F265" s="198"/>
      <c r="G265" s="198"/>
      <c r="H265" s="198"/>
      <c r="I265" s="199"/>
    </row>
    <row r="266" spans="1:9" s="71" customFormat="1" ht="28.5" customHeight="1">
      <c r="A266" s="72"/>
      <c r="B266" s="86"/>
      <c r="C266" s="87" t="s">
        <v>365</v>
      </c>
      <c r="D266" s="197"/>
      <c r="E266" s="197"/>
      <c r="F266" s="198"/>
      <c r="G266" s="198"/>
      <c r="H266" s="198"/>
      <c r="I266" s="199"/>
    </row>
    <row r="267" spans="1:9" s="71" customFormat="1" ht="27.25" customHeight="1">
      <c r="A267" s="72"/>
      <c r="B267" s="86"/>
      <c r="C267" s="87" t="s">
        <v>367</v>
      </c>
      <c r="D267" s="197"/>
      <c r="E267" s="197"/>
      <c r="F267" s="198"/>
      <c r="G267" s="198"/>
      <c r="H267" s="198"/>
      <c r="I267" s="199"/>
    </row>
    <row r="268" spans="1:9" s="71" customFormat="1" ht="16.45" customHeight="1">
      <c r="A268" s="72"/>
      <c r="B268" s="86"/>
      <c r="C268" s="213" t="s">
        <v>372</v>
      </c>
      <c r="D268" s="200"/>
      <c r="E268" s="200"/>
      <c r="F268" s="201"/>
      <c r="G268" s="201"/>
      <c r="H268" s="201"/>
      <c r="I268" s="202"/>
    </row>
    <row r="269" spans="1:9" s="71" customFormat="1" ht="16.45" customHeight="1">
      <c r="A269" s="72"/>
      <c r="B269" s="192"/>
      <c r="C269" s="214" t="s">
        <v>3</v>
      </c>
      <c r="D269" s="203">
        <v>1</v>
      </c>
      <c r="E269" s="203" t="s">
        <v>4</v>
      </c>
      <c r="F269" s="104"/>
      <c r="G269" s="104"/>
      <c r="H269" s="75">
        <f>ROUND(D269*F269, 0)</f>
        <v>0</v>
      </c>
      <c r="I269" s="75">
        <f>ROUND(D269*G269, 0)</f>
        <v>0</v>
      </c>
    </row>
    <row r="270" spans="1:9" s="71" customFormat="1" ht="16.45" customHeight="1">
      <c r="A270" s="72"/>
      <c r="B270" s="103">
        <v>3</v>
      </c>
      <c r="C270" s="105" t="s">
        <v>369</v>
      </c>
      <c r="D270" s="194"/>
      <c r="E270" s="194"/>
      <c r="F270" s="195"/>
      <c r="G270" s="195"/>
      <c r="H270" s="195"/>
      <c r="I270" s="196"/>
    </row>
    <row r="271" spans="1:9" s="71" customFormat="1" ht="27.7" customHeight="1">
      <c r="A271" s="72"/>
      <c r="B271" s="86"/>
      <c r="C271" s="87" t="s">
        <v>188</v>
      </c>
      <c r="D271" s="197"/>
      <c r="E271" s="197"/>
      <c r="F271" s="198"/>
      <c r="G271" s="198"/>
      <c r="H271" s="198"/>
      <c r="I271" s="199"/>
    </row>
    <row r="272" spans="1:9" s="71" customFormat="1" ht="55.75" customHeight="1">
      <c r="A272" s="72"/>
      <c r="B272" s="86"/>
      <c r="C272" s="87" t="s">
        <v>371</v>
      </c>
      <c r="D272" s="197"/>
      <c r="E272" s="197"/>
      <c r="F272" s="198"/>
      <c r="G272" s="198"/>
      <c r="H272" s="198"/>
      <c r="I272" s="199"/>
    </row>
    <row r="273" spans="1:9" s="71" customFormat="1" ht="28.5" customHeight="1">
      <c r="A273" s="72"/>
      <c r="B273" s="86"/>
      <c r="C273" s="87" t="s">
        <v>370</v>
      </c>
      <c r="D273" s="197"/>
      <c r="E273" s="197"/>
      <c r="F273" s="198"/>
      <c r="G273" s="198"/>
      <c r="H273" s="198"/>
      <c r="I273" s="199"/>
    </row>
    <row r="274" spans="1:9" s="71" customFormat="1" ht="27.25" customHeight="1">
      <c r="A274" s="72"/>
      <c r="B274" s="86"/>
      <c r="C274" s="87" t="s">
        <v>374</v>
      </c>
      <c r="D274" s="197"/>
      <c r="E274" s="197"/>
      <c r="F274" s="198"/>
      <c r="G274" s="198"/>
      <c r="H274" s="198"/>
      <c r="I274" s="199"/>
    </row>
    <row r="275" spans="1:9" s="71" customFormat="1" ht="16.45" customHeight="1">
      <c r="A275" s="72"/>
      <c r="B275" s="86"/>
      <c r="C275" s="213" t="s">
        <v>373</v>
      </c>
      <c r="D275" s="200"/>
      <c r="E275" s="200"/>
      <c r="F275" s="201"/>
      <c r="G275" s="201"/>
      <c r="H275" s="201"/>
      <c r="I275" s="202"/>
    </row>
    <row r="276" spans="1:9" s="71" customFormat="1" ht="16.45" customHeight="1">
      <c r="A276" s="72"/>
      <c r="B276" s="192"/>
      <c r="C276" s="214" t="s">
        <v>3</v>
      </c>
      <c r="D276" s="203">
        <v>1</v>
      </c>
      <c r="E276" s="203" t="s">
        <v>4</v>
      </c>
      <c r="F276" s="104"/>
      <c r="G276" s="104"/>
      <c r="H276" s="75">
        <f>ROUND(D276*F276, 0)</f>
        <v>0</v>
      </c>
      <c r="I276" s="75">
        <f>ROUND(D276*G276, 0)</f>
        <v>0</v>
      </c>
    </row>
    <row r="277" spans="1:9" s="71" customFormat="1" ht="16.45" customHeight="1">
      <c r="A277" s="72"/>
      <c r="B277" s="103">
        <v>4</v>
      </c>
      <c r="C277" s="105" t="s">
        <v>369</v>
      </c>
      <c r="D277" s="194"/>
      <c r="E277" s="194"/>
      <c r="F277" s="195"/>
      <c r="G277" s="195"/>
      <c r="H277" s="195"/>
      <c r="I277" s="196"/>
    </row>
    <row r="278" spans="1:9" s="71" customFormat="1" ht="27.7" customHeight="1">
      <c r="A278" s="72"/>
      <c r="B278" s="86"/>
      <c r="C278" s="87" t="s">
        <v>188</v>
      </c>
      <c r="D278" s="197"/>
      <c r="E278" s="197"/>
      <c r="F278" s="198"/>
      <c r="G278" s="198"/>
      <c r="H278" s="198"/>
      <c r="I278" s="199"/>
    </row>
    <row r="279" spans="1:9" s="71" customFormat="1" ht="55.75" customHeight="1">
      <c r="A279" s="72"/>
      <c r="B279" s="86"/>
      <c r="C279" s="87" t="s">
        <v>371</v>
      </c>
      <c r="D279" s="197"/>
      <c r="E279" s="197"/>
      <c r="F279" s="198"/>
      <c r="G279" s="198"/>
      <c r="H279" s="198"/>
      <c r="I279" s="199"/>
    </row>
    <row r="280" spans="1:9" s="71" customFormat="1" ht="28.5" customHeight="1">
      <c r="A280" s="72"/>
      <c r="B280" s="86"/>
      <c r="C280" s="87" t="s">
        <v>370</v>
      </c>
      <c r="D280" s="197"/>
      <c r="E280" s="197"/>
      <c r="F280" s="198"/>
      <c r="G280" s="198"/>
      <c r="H280" s="198"/>
      <c r="I280" s="199"/>
    </row>
    <row r="281" spans="1:9" s="71" customFormat="1" ht="27.25" customHeight="1">
      <c r="A281" s="72"/>
      <c r="B281" s="86"/>
      <c r="C281" s="87" t="s">
        <v>375</v>
      </c>
      <c r="D281" s="197"/>
      <c r="E281" s="197"/>
      <c r="F281" s="198"/>
      <c r="G281" s="198"/>
      <c r="H281" s="198"/>
      <c r="I281" s="199"/>
    </row>
    <row r="282" spans="1:9" s="71" customFormat="1" ht="16.45" customHeight="1">
      <c r="A282" s="72"/>
      <c r="B282" s="86"/>
      <c r="C282" s="213" t="s">
        <v>197</v>
      </c>
      <c r="D282" s="200"/>
      <c r="E282" s="200"/>
      <c r="F282" s="201"/>
      <c r="G282" s="201"/>
      <c r="H282" s="201"/>
      <c r="I282" s="202"/>
    </row>
    <row r="283" spans="1:9" s="71" customFormat="1" ht="16.45" customHeight="1">
      <c r="A283" s="72"/>
      <c r="B283" s="192"/>
      <c r="C283" s="214" t="s">
        <v>3</v>
      </c>
      <c r="D283" s="203">
        <v>1</v>
      </c>
      <c r="E283" s="203" t="s">
        <v>4</v>
      </c>
      <c r="F283" s="104"/>
      <c r="G283" s="104"/>
      <c r="H283" s="75">
        <f>ROUND(D283*F283, 0)</f>
        <v>0</v>
      </c>
      <c r="I283" s="75">
        <f>ROUND(D283*G283, 0)</f>
        <v>0</v>
      </c>
    </row>
    <row r="284" spans="1:9" s="71" customFormat="1" ht="15.05" customHeight="1">
      <c r="A284" s="72"/>
      <c r="B284" s="103">
        <v>5</v>
      </c>
      <c r="C284" s="105" t="s">
        <v>389</v>
      </c>
      <c r="D284" s="194"/>
      <c r="E284" s="194"/>
      <c r="F284" s="195"/>
      <c r="G284" s="195"/>
      <c r="H284" s="195"/>
      <c r="I284" s="196"/>
    </row>
    <row r="285" spans="1:9" s="71" customFormat="1" ht="29.3" customHeight="1">
      <c r="A285" s="72"/>
      <c r="B285" s="86"/>
      <c r="C285" s="87" t="s">
        <v>188</v>
      </c>
      <c r="D285" s="197"/>
      <c r="E285" s="197"/>
      <c r="F285" s="198"/>
      <c r="G285" s="198"/>
      <c r="H285" s="198"/>
      <c r="I285" s="199"/>
    </row>
    <row r="286" spans="1:9" s="71" customFormat="1" ht="66.7" customHeight="1">
      <c r="A286" s="72"/>
      <c r="B286" s="86"/>
      <c r="C286" s="87" t="s">
        <v>391</v>
      </c>
      <c r="D286" s="197"/>
      <c r="E286" s="197"/>
      <c r="F286" s="198"/>
      <c r="G286" s="198"/>
      <c r="H286" s="198"/>
      <c r="I286" s="199"/>
    </row>
    <row r="287" spans="1:9" s="71" customFormat="1" ht="27.7" customHeight="1">
      <c r="A287" s="72"/>
      <c r="B287" s="86"/>
      <c r="C287" s="87" t="s">
        <v>393</v>
      </c>
      <c r="D287" s="197"/>
      <c r="E287" s="197"/>
      <c r="F287" s="198"/>
      <c r="G287" s="198"/>
      <c r="H287" s="198"/>
      <c r="I287" s="199"/>
    </row>
    <row r="288" spans="1:9" s="71" customFormat="1" ht="26.3" customHeight="1">
      <c r="A288" s="72"/>
      <c r="B288" s="86"/>
      <c r="C288" s="87" t="s">
        <v>392</v>
      </c>
      <c r="D288" s="197"/>
      <c r="E288" s="197"/>
      <c r="F288" s="198"/>
      <c r="G288" s="198"/>
      <c r="H288" s="198"/>
      <c r="I288" s="199"/>
    </row>
    <row r="289" spans="1:9" s="71" customFormat="1" ht="26.3" customHeight="1">
      <c r="A289" s="72"/>
      <c r="B289" s="86"/>
      <c r="C289" s="87" t="s">
        <v>394</v>
      </c>
      <c r="D289" s="197"/>
      <c r="E289" s="197"/>
      <c r="F289" s="198"/>
      <c r="G289" s="198"/>
      <c r="H289" s="198"/>
      <c r="I289" s="199"/>
    </row>
    <row r="290" spans="1:9" s="71" customFormat="1" ht="16.45" customHeight="1">
      <c r="A290" s="72"/>
      <c r="B290" s="93"/>
      <c r="C290" s="76" t="s">
        <v>202</v>
      </c>
      <c r="D290" s="200"/>
      <c r="E290" s="200"/>
      <c r="F290" s="201"/>
      <c r="G290" s="201"/>
      <c r="H290" s="201"/>
      <c r="I290" s="202"/>
    </row>
    <row r="291" spans="1:9" s="71" customFormat="1" ht="16.45" customHeight="1">
      <c r="A291" s="72"/>
      <c r="B291" s="77"/>
      <c r="C291" s="115" t="s">
        <v>3</v>
      </c>
      <c r="D291" s="203">
        <v>1</v>
      </c>
      <c r="E291" s="203" t="s">
        <v>4</v>
      </c>
      <c r="F291" s="104"/>
      <c r="G291" s="104"/>
      <c r="H291" s="75">
        <f>ROUND(D291*F291, 0)</f>
        <v>0</v>
      </c>
      <c r="I291" s="75">
        <f>ROUND(D291*G291, 0)</f>
        <v>0</v>
      </c>
    </row>
    <row r="292" spans="1:9" s="71" customFormat="1" ht="15.05" customHeight="1">
      <c r="A292" s="72"/>
      <c r="B292" s="103">
        <v>6</v>
      </c>
      <c r="C292" s="105" t="s">
        <v>389</v>
      </c>
      <c r="D292" s="194"/>
      <c r="E292" s="194"/>
      <c r="F292" s="195"/>
      <c r="G292" s="195"/>
      <c r="H292" s="195"/>
      <c r="I292" s="196"/>
    </row>
    <row r="293" spans="1:9" s="71" customFormat="1" ht="29.3" customHeight="1">
      <c r="A293" s="72"/>
      <c r="B293" s="86"/>
      <c r="C293" s="87" t="s">
        <v>188</v>
      </c>
      <c r="D293" s="197"/>
      <c r="E293" s="197"/>
      <c r="F293" s="198"/>
      <c r="G293" s="198"/>
      <c r="H293" s="198"/>
      <c r="I293" s="199"/>
    </row>
    <row r="294" spans="1:9" s="71" customFormat="1" ht="66.7" customHeight="1">
      <c r="A294" s="72"/>
      <c r="B294" s="86"/>
      <c r="C294" s="87" t="s">
        <v>391</v>
      </c>
      <c r="D294" s="197"/>
      <c r="E294" s="197"/>
      <c r="F294" s="198"/>
      <c r="G294" s="198"/>
      <c r="H294" s="198"/>
      <c r="I294" s="199"/>
    </row>
    <row r="295" spans="1:9" s="71" customFormat="1" ht="27.7" customHeight="1">
      <c r="A295" s="72"/>
      <c r="B295" s="86"/>
      <c r="C295" s="87" t="s">
        <v>393</v>
      </c>
      <c r="D295" s="197"/>
      <c r="E295" s="197"/>
      <c r="F295" s="198"/>
      <c r="G295" s="198"/>
      <c r="H295" s="198"/>
      <c r="I295" s="199"/>
    </row>
    <row r="296" spans="1:9" s="71" customFormat="1" ht="26.3" customHeight="1">
      <c r="A296" s="72"/>
      <c r="B296" s="86"/>
      <c r="C296" s="87" t="s">
        <v>395</v>
      </c>
      <c r="D296" s="197"/>
      <c r="E296" s="197"/>
      <c r="F296" s="198"/>
      <c r="G296" s="198"/>
      <c r="H296" s="198"/>
      <c r="I296" s="199"/>
    </row>
    <row r="297" spans="1:9" s="71" customFormat="1" ht="16.45" customHeight="1">
      <c r="A297" s="72"/>
      <c r="B297" s="93"/>
      <c r="C297" s="76" t="s">
        <v>203</v>
      </c>
      <c r="D297" s="200"/>
      <c r="E297" s="200"/>
      <c r="F297" s="201"/>
      <c r="G297" s="201"/>
      <c r="H297" s="201"/>
      <c r="I297" s="202"/>
    </row>
    <row r="298" spans="1:9" s="71" customFormat="1" ht="16.45" customHeight="1">
      <c r="A298" s="72"/>
      <c r="B298" s="77"/>
      <c r="C298" s="115" t="s">
        <v>3</v>
      </c>
      <c r="D298" s="203">
        <v>1</v>
      </c>
      <c r="E298" s="203" t="s">
        <v>4</v>
      </c>
      <c r="F298" s="104"/>
      <c r="G298" s="104"/>
      <c r="H298" s="75">
        <f>ROUND(D298*F298, 0)</f>
        <v>0</v>
      </c>
      <c r="I298" s="75">
        <f>ROUND(D298*G298, 0)</f>
        <v>0</v>
      </c>
    </row>
    <row r="299" spans="1:9" s="71" customFormat="1" ht="15.05" customHeight="1">
      <c r="A299" s="72"/>
      <c r="B299" s="103">
        <v>7</v>
      </c>
      <c r="C299" s="105" t="s">
        <v>396</v>
      </c>
      <c r="D299" s="194"/>
      <c r="E299" s="194"/>
      <c r="F299" s="195"/>
      <c r="G299" s="195"/>
      <c r="H299" s="195"/>
      <c r="I299" s="196"/>
    </row>
    <row r="300" spans="1:9" s="71" customFormat="1" ht="27.7" customHeight="1">
      <c r="A300" s="72"/>
      <c r="B300" s="86"/>
      <c r="C300" s="87" t="s">
        <v>188</v>
      </c>
      <c r="D300" s="197"/>
      <c r="E300" s="197"/>
      <c r="F300" s="198"/>
      <c r="G300" s="198"/>
      <c r="H300" s="198"/>
      <c r="I300" s="199"/>
    </row>
    <row r="301" spans="1:9" s="71" customFormat="1" ht="42.75" customHeight="1">
      <c r="A301" s="72"/>
      <c r="B301" s="86"/>
      <c r="C301" s="87" t="s">
        <v>397</v>
      </c>
      <c r="D301" s="197"/>
      <c r="E301" s="197"/>
      <c r="F301" s="198"/>
      <c r="G301" s="198"/>
      <c r="H301" s="198"/>
      <c r="I301" s="199"/>
    </row>
    <row r="302" spans="1:9" s="71" customFormat="1" ht="27.7" customHeight="1">
      <c r="A302" s="72"/>
      <c r="B302" s="86"/>
      <c r="C302" s="87" t="s">
        <v>398</v>
      </c>
      <c r="D302" s="197"/>
      <c r="E302" s="197"/>
      <c r="F302" s="198"/>
      <c r="G302" s="198"/>
      <c r="H302" s="198"/>
      <c r="I302" s="199"/>
    </row>
    <row r="303" spans="1:9" s="71" customFormat="1" ht="25.55" customHeight="1">
      <c r="A303" s="72"/>
      <c r="B303" s="86"/>
      <c r="C303" s="87" t="s">
        <v>399</v>
      </c>
      <c r="D303" s="197"/>
      <c r="E303" s="197"/>
      <c r="F303" s="198"/>
      <c r="G303" s="198"/>
      <c r="H303" s="198"/>
      <c r="I303" s="199"/>
    </row>
    <row r="304" spans="1:9" s="71" customFormat="1" ht="16.45" customHeight="1">
      <c r="A304" s="72"/>
      <c r="B304" s="93"/>
      <c r="C304" s="76" t="s">
        <v>204</v>
      </c>
      <c r="D304" s="200"/>
      <c r="E304" s="200"/>
      <c r="F304" s="201"/>
      <c r="G304" s="201"/>
      <c r="H304" s="201"/>
      <c r="I304" s="202"/>
    </row>
    <row r="305" spans="1:9" s="71" customFormat="1" ht="16.45" customHeight="1">
      <c r="A305" s="72"/>
      <c r="B305" s="77"/>
      <c r="C305" s="115" t="s">
        <v>3</v>
      </c>
      <c r="D305" s="203">
        <v>1</v>
      </c>
      <c r="E305" s="203" t="s">
        <v>4</v>
      </c>
      <c r="F305" s="104"/>
      <c r="G305" s="104"/>
      <c r="H305" s="75">
        <f>ROUND(D305*F305, 0)</f>
        <v>0</v>
      </c>
      <c r="I305" s="75">
        <f>ROUND(D305*G305, 0)</f>
        <v>0</v>
      </c>
    </row>
    <row r="306" spans="1:9" s="71" customFormat="1" ht="27.25" customHeight="1">
      <c r="A306" s="72"/>
      <c r="B306" s="103">
        <v>8</v>
      </c>
      <c r="C306" s="105" t="s">
        <v>400</v>
      </c>
      <c r="D306" s="194"/>
      <c r="E306" s="194"/>
      <c r="F306" s="195"/>
      <c r="G306" s="195"/>
      <c r="H306" s="195"/>
      <c r="I306" s="196"/>
    </row>
    <row r="307" spans="1:9" s="71" customFormat="1" ht="24.75" customHeight="1">
      <c r="A307" s="72"/>
      <c r="B307" s="86"/>
      <c r="C307" s="87" t="s">
        <v>188</v>
      </c>
      <c r="D307" s="197"/>
      <c r="E307" s="197"/>
      <c r="F307" s="198"/>
      <c r="G307" s="198"/>
      <c r="H307" s="198"/>
      <c r="I307" s="199"/>
    </row>
    <row r="308" spans="1:9" s="71" customFormat="1" ht="80.3" customHeight="1">
      <c r="A308" s="72"/>
      <c r="B308" s="86"/>
      <c r="C308" s="87" t="s">
        <v>433</v>
      </c>
      <c r="D308" s="197"/>
      <c r="E308" s="197"/>
      <c r="F308" s="198"/>
      <c r="G308" s="198"/>
      <c r="H308" s="198"/>
      <c r="I308" s="199"/>
    </row>
    <row r="309" spans="1:9" s="71" customFormat="1" ht="27.7" customHeight="1">
      <c r="A309" s="72"/>
      <c r="B309" s="86"/>
      <c r="C309" s="87" t="s">
        <v>401</v>
      </c>
      <c r="D309" s="197"/>
      <c r="E309" s="197"/>
      <c r="F309" s="198"/>
      <c r="G309" s="198"/>
      <c r="H309" s="198"/>
      <c r="I309" s="199"/>
    </row>
    <row r="310" spans="1:9" s="71" customFormat="1" ht="52.6">
      <c r="A310" s="72"/>
      <c r="B310" s="86"/>
      <c r="C310" s="87" t="s">
        <v>402</v>
      </c>
      <c r="D310" s="197"/>
      <c r="E310" s="197"/>
      <c r="F310" s="198"/>
      <c r="G310" s="198"/>
      <c r="H310" s="198"/>
      <c r="I310" s="199"/>
    </row>
    <row r="311" spans="1:9" s="71" customFormat="1" ht="27.7" customHeight="1">
      <c r="A311" s="72"/>
      <c r="B311" s="86"/>
      <c r="C311" s="87" t="s">
        <v>407</v>
      </c>
      <c r="D311" s="197"/>
      <c r="E311" s="197"/>
      <c r="F311" s="198"/>
      <c r="G311" s="198"/>
      <c r="H311" s="198"/>
      <c r="I311" s="199"/>
    </row>
    <row r="312" spans="1:9" s="71" customFormat="1" ht="16.45" customHeight="1">
      <c r="A312" s="72"/>
      <c r="B312" s="86"/>
      <c r="C312" s="213" t="s">
        <v>205</v>
      </c>
      <c r="D312" s="200"/>
      <c r="E312" s="200"/>
      <c r="F312" s="201"/>
      <c r="G312" s="201"/>
      <c r="H312" s="201"/>
      <c r="I312" s="202"/>
    </row>
    <row r="313" spans="1:9" s="71" customFormat="1" ht="16.45" customHeight="1">
      <c r="A313" s="72"/>
      <c r="B313" s="77"/>
      <c r="C313" s="115" t="s">
        <v>3</v>
      </c>
      <c r="D313" s="203">
        <v>1</v>
      </c>
      <c r="E313" s="203" t="s">
        <v>4</v>
      </c>
      <c r="F313" s="104"/>
      <c r="G313" s="104"/>
      <c r="H313" s="75">
        <f>ROUND(D313*F313, 0)</f>
        <v>0</v>
      </c>
      <c r="I313" s="75">
        <f>ROUND(D313*G313, 0)</f>
        <v>0</v>
      </c>
    </row>
    <row r="314" spans="1:9" s="71" customFormat="1" ht="15.05" customHeight="1">
      <c r="A314" s="72"/>
      <c r="B314" s="103">
        <v>9</v>
      </c>
      <c r="C314" s="105" t="s">
        <v>403</v>
      </c>
      <c r="D314" s="194"/>
      <c r="E314" s="194"/>
      <c r="F314" s="195"/>
      <c r="G314" s="195"/>
      <c r="H314" s="195"/>
      <c r="I314" s="196"/>
    </row>
    <row r="315" spans="1:9" s="71" customFormat="1" ht="26.3" customHeight="1">
      <c r="A315" s="72"/>
      <c r="B315" s="86"/>
      <c r="C315" s="87" t="s">
        <v>188</v>
      </c>
      <c r="D315" s="197"/>
      <c r="E315" s="197"/>
      <c r="F315" s="198"/>
      <c r="G315" s="198"/>
      <c r="H315" s="198"/>
      <c r="I315" s="199"/>
    </row>
    <row r="316" spans="1:9" s="71" customFormat="1" ht="129" customHeight="1">
      <c r="A316" s="72"/>
      <c r="B316" s="86"/>
      <c r="C316" s="87" t="s">
        <v>405</v>
      </c>
      <c r="D316" s="197"/>
      <c r="E316" s="197"/>
      <c r="F316" s="198"/>
      <c r="G316" s="198"/>
      <c r="H316" s="198"/>
      <c r="I316" s="199"/>
    </row>
    <row r="317" spans="1:9" s="71" customFormat="1" ht="26.3" customHeight="1">
      <c r="A317" s="72"/>
      <c r="B317" s="86"/>
      <c r="C317" s="87" t="s">
        <v>404</v>
      </c>
      <c r="D317" s="197"/>
      <c r="E317" s="197"/>
      <c r="F317" s="198"/>
      <c r="G317" s="198"/>
      <c r="H317" s="198"/>
      <c r="I317" s="199"/>
    </row>
    <row r="318" spans="1:9" s="71" customFormat="1" ht="26.3">
      <c r="A318" s="72"/>
      <c r="B318" s="86"/>
      <c r="C318" s="87" t="s">
        <v>406</v>
      </c>
      <c r="D318" s="197"/>
      <c r="E318" s="197"/>
      <c r="F318" s="198"/>
      <c r="G318" s="198"/>
      <c r="H318" s="198"/>
      <c r="I318" s="199"/>
    </row>
    <row r="319" spans="1:9" s="71" customFormat="1" ht="26.3" customHeight="1">
      <c r="A319" s="72"/>
      <c r="B319" s="86"/>
      <c r="C319" s="87" t="s">
        <v>408</v>
      </c>
      <c r="D319" s="197"/>
      <c r="E319" s="197"/>
      <c r="F319" s="198"/>
      <c r="G319" s="198"/>
      <c r="H319" s="198"/>
      <c r="I319" s="199"/>
    </row>
    <row r="320" spans="1:9" s="71" customFormat="1" ht="16.45" customHeight="1">
      <c r="A320" s="72"/>
      <c r="B320" s="86"/>
      <c r="C320" s="213" t="s">
        <v>206</v>
      </c>
      <c r="D320" s="200"/>
      <c r="E320" s="200"/>
      <c r="F320" s="201"/>
      <c r="G320" s="201"/>
      <c r="H320" s="201"/>
      <c r="I320" s="202"/>
    </row>
    <row r="321" spans="1:9" s="71" customFormat="1" ht="16.45" customHeight="1">
      <c r="A321" s="72"/>
      <c r="B321" s="192"/>
      <c r="C321" s="214" t="s">
        <v>3</v>
      </c>
      <c r="D321" s="203">
        <v>1</v>
      </c>
      <c r="E321" s="203" t="s">
        <v>4</v>
      </c>
      <c r="F321" s="104"/>
      <c r="G321" s="104"/>
      <c r="H321" s="75">
        <f>ROUND(D321*F321, 0)</f>
        <v>0</v>
      </c>
      <c r="I321" s="75">
        <f>ROUND(D321*G321, 0)</f>
        <v>0</v>
      </c>
    </row>
    <row r="322" spans="1:9" s="71" customFormat="1" ht="15.05" customHeight="1">
      <c r="A322" s="72"/>
      <c r="B322" s="103">
        <v>10</v>
      </c>
      <c r="C322" s="105" t="s">
        <v>409</v>
      </c>
      <c r="D322" s="194"/>
      <c r="E322" s="194"/>
      <c r="F322" s="195"/>
      <c r="G322" s="195"/>
      <c r="H322" s="195"/>
      <c r="I322" s="196"/>
    </row>
    <row r="323" spans="1:9" s="71" customFormat="1" ht="28.5" customHeight="1">
      <c r="A323" s="72"/>
      <c r="B323" s="86"/>
      <c r="C323" s="87" t="s">
        <v>188</v>
      </c>
      <c r="D323" s="197"/>
      <c r="E323" s="197"/>
      <c r="F323" s="198"/>
      <c r="G323" s="198"/>
      <c r="H323" s="198"/>
      <c r="I323" s="199"/>
    </row>
    <row r="324" spans="1:9" s="71" customFormat="1" ht="40.549999999999997" customHeight="1">
      <c r="A324" s="72"/>
      <c r="B324" s="86"/>
      <c r="C324" s="87" t="s">
        <v>410</v>
      </c>
      <c r="D324" s="197"/>
      <c r="E324" s="197"/>
      <c r="F324" s="198"/>
      <c r="G324" s="198"/>
      <c r="H324" s="198"/>
      <c r="I324" s="199"/>
    </row>
    <row r="325" spans="1:9" s="71" customFormat="1" ht="28.5" customHeight="1">
      <c r="A325" s="72"/>
      <c r="B325" s="86"/>
      <c r="C325" s="87" t="s">
        <v>412</v>
      </c>
      <c r="D325" s="197"/>
      <c r="E325" s="197"/>
      <c r="F325" s="198"/>
      <c r="G325" s="198"/>
      <c r="H325" s="198"/>
      <c r="I325" s="199"/>
    </row>
    <row r="326" spans="1:9" s="71" customFormat="1" ht="28.5" customHeight="1">
      <c r="A326" s="72"/>
      <c r="B326" s="86"/>
      <c r="C326" s="87" t="s">
        <v>411</v>
      </c>
      <c r="D326" s="197"/>
      <c r="E326" s="197"/>
      <c r="F326" s="198"/>
      <c r="G326" s="198"/>
      <c r="H326" s="198"/>
      <c r="I326" s="199"/>
    </row>
    <row r="327" spans="1:9" s="71" customFormat="1" ht="16.45" customHeight="1">
      <c r="A327" s="72"/>
      <c r="B327" s="86"/>
      <c r="C327" s="213" t="s">
        <v>207</v>
      </c>
      <c r="D327" s="200"/>
      <c r="E327" s="200"/>
      <c r="F327" s="201"/>
      <c r="G327" s="201"/>
      <c r="H327" s="201"/>
      <c r="I327" s="202"/>
    </row>
    <row r="328" spans="1:9" s="71" customFormat="1" ht="16.45" customHeight="1">
      <c r="A328" s="72"/>
      <c r="B328" s="192"/>
      <c r="C328" s="214" t="s">
        <v>3</v>
      </c>
      <c r="D328" s="203">
        <v>1</v>
      </c>
      <c r="E328" s="203" t="s">
        <v>4</v>
      </c>
      <c r="F328" s="104"/>
      <c r="G328" s="104"/>
      <c r="H328" s="75">
        <f>ROUND(D328*F328, 0)</f>
        <v>0</v>
      </c>
      <c r="I328" s="75">
        <f>ROUND(D328*G328, 0)</f>
        <v>0</v>
      </c>
    </row>
    <row r="329" spans="1:9" s="71" customFormat="1" ht="15.05" customHeight="1">
      <c r="A329" s="72"/>
      <c r="B329" s="103">
        <v>11</v>
      </c>
      <c r="C329" s="105" t="s">
        <v>409</v>
      </c>
      <c r="D329" s="194"/>
      <c r="E329" s="194"/>
      <c r="F329" s="195"/>
      <c r="G329" s="195"/>
      <c r="H329" s="195"/>
      <c r="I329" s="196"/>
    </row>
    <row r="330" spans="1:9" s="71" customFormat="1" ht="27.7" customHeight="1">
      <c r="A330" s="72"/>
      <c r="B330" s="86"/>
      <c r="C330" s="87" t="s">
        <v>188</v>
      </c>
      <c r="D330" s="197"/>
      <c r="E330" s="197"/>
      <c r="F330" s="198"/>
      <c r="G330" s="198"/>
      <c r="H330" s="198"/>
      <c r="I330" s="199"/>
    </row>
    <row r="331" spans="1:9" s="71" customFormat="1" ht="56.2" customHeight="1">
      <c r="A331" s="72"/>
      <c r="B331" s="86"/>
      <c r="C331" s="87" t="s">
        <v>413</v>
      </c>
      <c r="D331" s="197"/>
      <c r="E331" s="197"/>
      <c r="F331" s="198"/>
      <c r="G331" s="198"/>
      <c r="H331" s="198"/>
      <c r="I331" s="199"/>
    </row>
    <row r="332" spans="1:9" s="71" customFormat="1" ht="15.05" customHeight="1">
      <c r="A332" s="72"/>
      <c r="B332" s="86"/>
      <c r="C332" s="87" t="s">
        <v>419</v>
      </c>
      <c r="D332" s="197"/>
      <c r="E332" s="197"/>
      <c r="F332" s="198"/>
      <c r="G332" s="198"/>
      <c r="H332" s="198"/>
      <c r="I332" s="199"/>
    </row>
    <row r="333" spans="1:9" s="71" customFormat="1" ht="26.3" customHeight="1">
      <c r="A333" s="72"/>
      <c r="B333" s="86"/>
      <c r="C333" s="87" t="s">
        <v>411</v>
      </c>
      <c r="D333" s="197"/>
      <c r="E333" s="197"/>
      <c r="F333" s="198"/>
      <c r="G333" s="198"/>
      <c r="H333" s="198"/>
      <c r="I333" s="199"/>
    </row>
    <row r="334" spans="1:9" s="71" customFormat="1" ht="16.45" customHeight="1">
      <c r="A334" s="72"/>
      <c r="B334" s="93"/>
      <c r="C334" s="76" t="s">
        <v>208</v>
      </c>
      <c r="D334" s="200"/>
      <c r="E334" s="200"/>
      <c r="F334" s="201"/>
      <c r="G334" s="201"/>
      <c r="H334" s="201"/>
      <c r="I334" s="202"/>
    </row>
    <row r="335" spans="1:9" s="71" customFormat="1" ht="16.45" customHeight="1">
      <c r="A335" s="72"/>
      <c r="B335" s="77"/>
      <c r="C335" s="115" t="s">
        <v>3</v>
      </c>
      <c r="D335" s="203">
        <v>1</v>
      </c>
      <c r="E335" s="203" t="s">
        <v>4</v>
      </c>
      <c r="F335" s="104"/>
      <c r="G335" s="104"/>
      <c r="H335" s="75">
        <f>ROUND(D335*F335, 0)</f>
        <v>0</v>
      </c>
      <c r="I335" s="75">
        <f>ROUND(D335*G335, 0)</f>
        <v>0</v>
      </c>
    </row>
    <row r="336" spans="1:9" s="71" customFormat="1" ht="15.05" customHeight="1">
      <c r="A336" s="72"/>
      <c r="B336" s="103">
        <v>12</v>
      </c>
      <c r="C336" s="105" t="s">
        <v>417</v>
      </c>
      <c r="D336" s="194"/>
      <c r="E336" s="194"/>
      <c r="F336" s="195"/>
      <c r="G336" s="195"/>
      <c r="H336" s="195"/>
      <c r="I336" s="196"/>
    </row>
    <row r="337" spans="1:9" s="71" customFormat="1" ht="28.5" customHeight="1">
      <c r="A337" s="72"/>
      <c r="B337" s="86"/>
      <c r="C337" s="87" t="s">
        <v>188</v>
      </c>
      <c r="D337" s="197"/>
      <c r="E337" s="197"/>
      <c r="F337" s="198"/>
      <c r="G337" s="198"/>
      <c r="H337" s="198"/>
      <c r="I337" s="199"/>
    </row>
    <row r="338" spans="1:9" s="71" customFormat="1" ht="54.8" customHeight="1">
      <c r="A338" s="72"/>
      <c r="B338" s="86"/>
      <c r="C338" s="87" t="s">
        <v>413</v>
      </c>
      <c r="D338" s="197"/>
      <c r="E338" s="197"/>
      <c r="F338" s="198"/>
      <c r="G338" s="198"/>
      <c r="H338" s="198"/>
      <c r="I338" s="199"/>
    </row>
    <row r="339" spans="1:9" s="71" customFormat="1" ht="28.5" customHeight="1">
      <c r="A339" s="72"/>
      <c r="B339" s="86"/>
      <c r="C339" s="87" t="s">
        <v>414</v>
      </c>
      <c r="D339" s="197"/>
      <c r="E339" s="197"/>
      <c r="F339" s="198"/>
      <c r="G339" s="198"/>
      <c r="H339" s="198"/>
      <c r="I339" s="199"/>
    </row>
    <row r="340" spans="1:9" s="71" customFormat="1" ht="28.5" customHeight="1">
      <c r="A340" s="72"/>
      <c r="B340" s="86"/>
      <c r="C340" s="87" t="s">
        <v>415</v>
      </c>
      <c r="D340" s="197"/>
      <c r="E340" s="197"/>
      <c r="F340" s="198"/>
      <c r="G340" s="198"/>
      <c r="H340" s="198"/>
      <c r="I340" s="199"/>
    </row>
    <row r="341" spans="1:9" s="71" customFormat="1" ht="28.5" customHeight="1">
      <c r="A341" s="72"/>
      <c r="B341" s="86"/>
      <c r="C341" s="87" t="s">
        <v>416</v>
      </c>
      <c r="D341" s="197"/>
      <c r="E341" s="197"/>
      <c r="F341" s="198"/>
      <c r="G341" s="198"/>
      <c r="H341" s="198"/>
      <c r="I341" s="199"/>
    </row>
    <row r="342" spans="1:9" s="71" customFormat="1" ht="16.45" customHeight="1">
      <c r="A342" s="72"/>
      <c r="B342" s="86"/>
      <c r="C342" s="213" t="s">
        <v>209</v>
      </c>
      <c r="D342" s="200"/>
      <c r="E342" s="200"/>
      <c r="F342" s="201"/>
      <c r="G342" s="201"/>
      <c r="H342" s="201"/>
      <c r="I342" s="202"/>
    </row>
    <row r="343" spans="1:9" s="71" customFormat="1" ht="16.45" customHeight="1">
      <c r="A343" s="72"/>
      <c r="B343" s="192"/>
      <c r="C343" s="214" t="s">
        <v>3</v>
      </c>
      <c r="D343" s="203">
        <v>1</v>
      </c>
      <c r="E343" s="203" t="s">
        <v>4</v>
      </c>
      <c r="F343" s="104"/>
      <c r="G343" s="104"/>
      <c r="H343" s="75">
        <f>ROUND(D343*F343, 0)</f>
        <v>0</v>
      </c>
      <c r="I343" s="75">
        <f>ROUND(D343*G343, 0)</f>
        <v>0</v>
      </c>
    </row>
    <row r="344" spans="1:9" s="71" customFormat="1" ht="26.3">
      <c r="A344" s="72"/>
      <c r="B344" s="103">
        <v>13</v>
      </c>
      <c r="C344" s="105" t="s">
        <v>418</v>
      </c>
      <c r="D344" s="194"/>
      <c r="E344" s="194"/>
      <c r="F344" s="195"/>
      <c r="G344" s="195"/>
      <c r="H344" s="195"/>
      <c r="I344" s="196"/>
    </row>
    <row r="345" spans="1:9" s="71" customFormat="1" ht="29.3" customHeight="1">
      <c r="A345" s="72"/>
      <c r="B345" s="86"/>
      <c r="C345" s="87" t="s">
        <v>188</v>
      </c>
      <c r="D345" s="197"/>
      <c r="E345" s="197"/>
      <c r="F345" s="198"/>
      <c r="G345" s="198"/>
      <c r="H345" s="198"/>
      <c r="I345" s="199"/>
    </row>
    <row r="346" spans="1:9" s="71" customFormat="1" ht="52.45" customHeight="1">
      <c r="A346" s="72"/>
      <c r="B346" s="86"/>
      <c r="C346" s="87" t="s">
        <v>413</v>
      </c>
      <c r="D346" s="197"/>
      <c r="E346" s="197"/>
      <c r="F346" s="198"/>
      <c r="G346" s="198"/>
      <c r="H346" s="198"/>
      <c r="I346" s="199"/>
    </row>
    <row r="347" spans="1:9" s="71" customFormat="1" ht="29.3" customHeight="1">
      <c r="A347" s="72"/>
      <c r="B347" s="86"/>
      <c r="C347" s="87" t="s">
        <v>412</v>
      </c>
      <c r="D347" s="197"/>
      <c r="E347" s="197"/>
      <c r="F347" s="198"/>
      <c r="G347" s="198"/>
      <c r="H347" s="198"/>
      <c r="I347" s="199"/>
    </row>
    <row r="348" spans="1:9" s="71" customFormat="1" ht="42.75" customHeight="1">
      <c r="A348" s="72"/>
      <c r="B348" s="86"/>
      <c r="C348" s="87" t="s">
        <v>423</v>
      </c>
      <c r="D348" s="197"/>
      <c r="E348" s="197"/>
      <c r="F348" s="198"/>
      <c r="G348" s="198"/>
      <c r="H348" s="198"/>
      <c r="I348" s="199"/>
    </row>
    <row r="349" spans="1:9" s="71" customFormat="1" ht="29.3" customHeight="1">
      <c r="A349" s="72"/>
      <c r="B349" s="86"/>
      <c r="C349" s="87" t="s">
        <v>420</v>
      </c>
      <c r="D349" s="197"/>
      <c r="E349" s="197"/>
      <c r="F349" s="198"/>
      <c r="G349" s="198"/>
      <c r="H349" s="198"/>
      <c r="I349" s="199"/>
    </row>
    <row r="350" spans="1:9" s="71" customFormat="1" ht="16.45" customHeight="1">
      <c r="A350" s="72"/>
      <c r="B350" s="93"/>
      <c r="C350" s="213" t="s">
        <v>210</v>
      </c>
      <c r="D350" s="200"/>
      <c r="E350" s="200"/>
      <c r="F350" s="201"/>
      <c r="G350" s="201"/>
      <c r="H350" s="201"/>
      <c r="I350" s="202"/>
    </row>
    <row r="351" spans="1:9" s="71" customFormat="1" ht="16.45" customHeight="1">
      <c r="A351" s="72"/>
      <c r="B351" s="77"/>
      <c r="C351" s="214" t="s">
        <v>3</v>
      </c>
      <c r="D351" s="203">
        <v>1</v>
      </c>
      <c r="E351" s="203" t="s">
        <v>4</v>
      </c>
      <c r="F351" s="104"/>
      <c r="G351" s="104"/>
      <c r="H351" s="75">
        <f>ROUND(D351*F351, 0)</f>
        <v>0</v>
      </c>
      <c r="I351" s="75">
        <f>ROUND(D351*G351, 0)</f>
        <v>0</v>
      </c>
    </row>
    <row r="352" spans="1:9" s="71" customFormat="1" ht="30.05" customHeight="1">
      <c r="A352" s="72"/>
      <c r="B352" s="103">
        <v>14</v>
      </c>
      <c r="C352" s="266" t="s">
        <v>421</v>
      </c>
      <c r="D352" s="194"/>
      <c r="E352" s="194"/>
      <c r="F352" s="195"/>
      <c r="G352" s="195"/>
      <c r="H352" s="195"/>
      <c r="I352" s="196"/>
    </row>
    <row r="353" spans="1:9" s="71" customFormat="1" ht="27.7" customHeight="1">
      <c r="A353" s="72"/>
      <c r="B353" s="86"/>
      <c r="C353" s="87" t="s">
        <v>188</v>
      </c>
      <c r="D353" s="197"/>
      <c r="E353" s="197"/>
      <c r="F353" s="198"/>
      <c r="G353" s="198"/>
      <c r="H353" s="198"/>
      <c r="I353" s="199"/>
    </row>
    <row r="354" spans="1:9" s="71" customFormat="1" ht="54.8" customHeight="1">
      <c r="A354" s="72"/>
      <c r="B354" s="86"/>
      <c r="C354" s="87" t="s">
        <v>413</v>
      </c>
      <c r="D354" s="197"/>
      <c r="E354" s="197"/>
      <c r="F354" s="198"/>
      <c r="G354" s="198"/>
      <c r="H354" s="198"/>
      <c r="I354" s="199"/>
    </row>
    <row r="355" spans="1:9" s="71" customFormat="1" ht="15.05" customHeight="1">
      <c r="A355" s="72"/>
      <c r="B355" s="86"/>
      <c r="C355" s="87" t="s">
        <v>422</v>
      </c>
      <c r="D355" s="197"/>
      <c r="E355" s="197"/>
      <c r="F355" s="198"/>
      <c r="G355" s="198"/>
      <c r="H355" s="198"/>
      <c r="I355" s="199"/>
    </row>
    <row r="356" spans="1:9" s="71" customFormat="1" ht="29.3" customHeight="1">
      <c r="A356" s="72"/>
      <c r="B356" s="86"/>
      <c r="C356" s="87" t="s">
        <v>692</v>
      </c>
      <c r="D356" s="197"/>
      <c r="E356" s="197"/>
      <c r="F356" s="198"/>
      <c r="G356" s="198"/>
      <c r="H356" s="198"/>
      <c r="I356" s="199"/>
    </row>
    <row r="357" spans="1:9" s="71" customFormat="1" ht="27.7" customHeight="1">
      <c r="A357" s="72"/>
      <c r="B357" s="86"/>
      <c r="C357" s="293" t="s">
        <v>750</v>
      </c>
      <c r="D357" s="197"/>
      <c r="E357" s="197"/>
      <c r="F357" s="198"/>
      <c r="G357" s="198"/>
      <c r="H357" s="198"/>
      <c r="I357" s="199"/>
    </row>
    <row r="358" spans="1:9" s="71" customFormat="1" ht="16.45" customHeight="1">
      <c r="A358" s="72"/>
      <c r="B358" s="93"/>
      <c r="C358" s="76" t="s">
        <v>211</v>
      </c>
      <c r="D358" s="200"/>
      <c r="E358" s="200"/>
      <c r="F358" s="201"/>
      <c r="G358" s="201"/>
      <c r="H358" s="201"/>
      <c r="I358" s="202"/>
    </row>
    <row r="359" spans="1:9" s="71" customFormat="1" ht="16.45" customHeight="1">
      <c r="A359" s="72"/>
      <c r="B359" s="77"/>
      <c r="C359" s="115" t="s">
        <v>3</v>
      </c>
      <c r="D359" s="203">
        <v>1</v>
      </c>
      <c r="E359" s="203" t="s">
        <v>4</v>
      </c>
      <c r="F359" s="104"/>
      <c r="G359" s="104"/>
      <c r="H359" s="75">
        <f>ROUND(D359*F359, 0)</f>
        <v>0</v>
      </c>
      <c r="I359" s="75">
        <f>ROUND(D359*G359, 0)</f>
        <v>0</v>
      </c>
    </row>
    <row r="360" spans="1:9" s="71" customFormat="1" ht="28.5" customHeight="1">
      <c r="A360" s="72"/>
      <c r="B360" s="103">
        <v>15</v>
      </c>
      <c r="C360" s="266" t="s">
        <v>421</v>
      </c>
      <c r="D360" s="194"/>
      <c r="E360" s="194"/>
      <c r="F360" s="195"/>
      <c r="G360" s="195"/>
      <c r="H360" s="195"/>
      <c r="I360" s="196"/>
    </row>
    <row r="361" spans="1:9" s="71" customFormat="1" ht="27.25" customHeight="1">
      <c r="A361" s="72"/>
      <c r="B361" s="86"/>
      <c r="C361" s="87" t="s">
        <v>188</v>
      </c>
      <c r="D361" s="197"/>
      <c r="E361" s="197"/>
      <c r="F361" s="198"/>
      <c r="G361" s="198"/>
      <c r="H361" s="198"/>
      <c r="I361" s="199"/>
    </row>
    <row r="362" spans="1:9" s="71" customFormat="1" ht="54" customHeight="1">
      <c r="A362" s="72"/>
      <c r="B362" s="86"/>
      <c r="C362" s="87" t="s">
        <v>413</v>
      </c>
      <c r="D362" s="197"/>
      <c r="E362" s="197"/>
      <c r="F362" s="198"/>
      <c r="G362" s="198"/>
      <c r="H362" s="198"/>
      <c r="I362" s="199"/>
    </row>
    <row r="363" spans="1:9" s="71" customFormat="1" ht="13.5" customHeight="1">
      <c r="A363" s="72"/>
      <c r="B363" s="86"/>
      <c r="C363" s="87" t="s">
        <v>422</v>
      </c>
      <c r="D363" s="197"/>
      <c r="E363" s="197"/>
      <c r="F363" s="198"/>
      <c r="G363" s="198"/>
      <c r="H363" s="198"/>
      <c r="I363" s="199"/>
    </row>
    <row r="364" spans="1:9" s="71" customFormat="1" ht="27.25" customHeight="1">
      <c r="A364" s="72"/>
      <c r="B364" s="86"/>
      <c r="C364" s="87" t="s">
        <v>424</v>
      </c>
      <c r="D364" s="197"/>
      <c r="E364" s="197"/>
      <c r="F364" s="198"/>
      <c r="G364" s="198"/>
      <c r="H364" s="198"/>
      <c r="I364" s="199"/>
    </row>
    <row r="365" spans="1:9" s="71" customFormat="1" ht="16.45" customHeight="1">
      <c r="A365" s="72"/>
      <c r="B365" s="93"/>
      <c r="C365" s="213" t="s">
        <v>212</v>
      </c>
      <c r="D365" s="200"/>
      <c r="E365" s="200"/>
      <c r="F365" s="201"/>
      <c r="G365" s="201"/>
      <c r="H365" s="201"/>
      <c r="I365" s="202"/>
    </row>
    <row r="366" spans="1:9" s="71" customFormat="1" ht="16.45" customHeight="1">
      <c r="A366" s="72"/>
      <c r="B366" s="77"/>
      <c r="C366" s="214" t="s">
        <v>3</v>
      </c>
      <c r="D366" s="203">
        <v>1</v>
      </c>
      <c r="E366" s="203" t="s">
        <v>4</v>
      </c>
      <c r="F366" s="104"/>
      <c r="G366" s="104"/>
      <c r="H366" s="75">
        <f>ROUND(D366*F366, 0)</f>
        <v>0</v>
      </c>
      <c r="I366" s="75">
        <f>ROUND(D366*G366, 0)</f>
        <v>0</v>
      </c>
    </row>
    <row r="367" spans="1:9" s="71" customFormat="1" ht="15.05" customHeight="1">
      <c r="A367" s="72"/>
      <c r="B367" s="103">
        <v>16</v>
      </c>
      <c r="C367" s="105" t="s">
        <v>425</v>
      </c>
      <c r="D367" s="194"/>
      <c r="E367" s="194"/>
      <c r="F367" s="195"/>
      <c r="G367" s="195"/>
      <c r="H367" s="195"/>
      <c r="I367" s="196"/>
    </row>
    <row r="368" spans="1:9" s="71" customFormat="1" ht="27.25" customHeight="1">
      <c r="A368" s="72"/>
      <c r="B368" s="86"/>
      <c r="C368" s="87" t="s">
        <v>188</v>
      </c>
      <c r="D368" s="197"/>
      <c r="E368" s="197"/>
      <c r="F368" s="198"/>
      <c r="G368" s="198"/>
      <c r="H368" s="198"/>
      <c r="I368" s="199"/>
    </row>
    <row r="369" spans="1:9" s="71" customFormat="1" ht="41.5" customHeight="1">
      <c r="A369" s="72"/>
      <c r="B369" s="86"/>
      <c r="C369" s="87" t="s">
        <v>426</v>
      </c>
      <c r="D369" s="197"/>
      <c r="E369" s="197"/>
      <c r="F369" s="198"/>
      <c r="G369" s="198"/>
      <c r="H369" s="198"/>
      <c r="I369" s="199"/>
    </row>
    <row r="370" spans="1:9" s="71" customFormat="1" ht="27.25" customHeight="1">
      <c r="A370" s="72"/>
      <c r="B370" s="86"/>
      <c r="C370" s="87" t="s">
        <v>427</v>
      </c>
      <c r="D370" s="197"/>
      <c r="E370" s="197"/>
      <c r="F370" s="198"/>
      <c r="G370" s="198"/>
      <c r="H370" s="198"/>
      <c r="I370" s="199"/>
    </row>
    <row r="371" spans="1:9" s="71" customFormat="1" ht="16.45" customHeight="1">
      <c r="A371" s="72"/>
      <c r="B371" s="86"/>
      <c r="C371" s="213" t="s">
        <v>213</v>
      </c>
      <c r="D371" s="200"/>
      <c r="E371" s="200"/>
      <c r="F371" s="201"/>
      <c r="G371" s="201"/>
      <c r="H371" s="201"/>
      <c r="I371" s="202"/>
    </row>
    <row r="372" spans="1:9" s="71" customFormat="1" ht="16.45" customHeight="1">
      <c r="A372" s="72"/>
      <c r="B372" s="192"/>
      <c r="C372" s="214" t="s">
        <v>3</v>
      </c>
      <c r="D372" s="203">
        <v>10</v>
      </c>
      <c r="E372" s="203" t="s">
        <v>4</v>
      </c>
      <c r="F372" s="104"/>
      <c r="G372" s="104"/>
      <c r="H372" s="75">
        <f>ROUND(D372*F372, 0)</f>
        <v>0</v>
      </c>
      <c r="I372" s="75">
        <f>ROUND(D372*G372, 0)</f>
        <v>0</v>
      </c>
    </row>
    <row r="373" spans="1:9" s="71" customFormat="1" ht="15.05" customHeight="1">
      <c r="A373" s="72"/>
      <c r="B373" s="103">
        <v>17</v>
      </c>
      <c r="C373" s="105" t="s">
        <v>425</v>
      </c>
      <c r="D373" s="194"/>
      <c r="E373" s="194"/>
      <c r="F373" s="195"/>
      <c r="G373" s="195"/>
      <c r="H373" s="195"/>
      <c r="I373" s="196"/>
    </row>
    <row r="374" spans="1:9" s="71" customFormat="1" ht="26.3" customHeight="1">
      <c r="A374" s="72"/>
      <c r="B374" s="86"/>
      <c r="C374" s="87" t="s">
        <v>188</v>
      </c>
      <c r="D374" s="197"/>
      <c r="E374" s="197"/>
      <c r="F374" s="198"/>
      <c r="G374" s="198"/>
      <c r="H374" s="198"/>
      <c r="I374" s="199"/>
    </row>
    <row r="375" spans="1:9" s="71" customFormat="1" ht="41.95" customHeight="1">
      <c r="A375" s="72"/>
      <c r="B375" s="86"/>
      <c r="C375" s="87" t="s">
        <v>426</v>
      </c>
      <c r="D375" s="197"/>
      <c r="E375" s="197"/>
      <c r="F375" s="198"/>
      <c r="G375" s="198"/>
      <c r="H375" s="198"/>
      <c r="I375" s="199"/>
    </row>
    <row r="376" spans="1:9" s="71" customFormat="1" ht="26.3" customHeight="1">
      <c r="A376" s="72"/>
      <c r="B376" s="86"/>
      <c r="C376" s="87" t="s">
        <v>428</v>
      </c>
      <c r="D376" s="197"/>
      <c r="E376" s="197"/>
      <c r="F376" s="198"/>
      <c r="G376" s="198"/>
      <c r="H376" s="198"/>
      <c r="I376" s="199"/>
    </row>
    <row r="377" spans="1:9" s="71" customFormat="1" ht="16.45" customHeight="1">
      <c r="A377" s="72"/>
      <c r="B377" s="93"/>
      <c r="C377" s="213" t="s">
        <v>214</v>
      </c>
      <c r="D377" s="200"/>
      <c r="E377" s="200"/>
      <c r="F377" s="201"/>
      <c r="G377" s="201"/>
      <c r="H377" s="201"/>
      <c r="I377" s="202"/>
    </row>
    <row r="378" spans="1:9" s="71" customFormat="1" ht="16.45" customHeight="1">
      <c r="A378" s="72"/>
      <c r="B378" s="77"/>
      <c r="C378" s="214" t="s">
        <v>3</v>
      </c>
      <c r="D378" s="203">
        <v>10</v>
      </c>
      <c r="E378" s="203" t="s">
        <v>4</v>
      </c>
      <c r="F378" s="104"/>
      <c r="G378" s="104"/>
      <c r="H378" s="75">
        <f>ROUND(D378*F378, 0)</f>
        <v>0</v>
      </c>
      <c r="I378" s="75">
        <f>ROUND(D378*G378, 0)</f>
        <v>0</v>
      </c>
    </row>
    <row r="379" spans="1:9" s="71" customFormat="1" ht="15.05" customHeight="1">
      <c r="A379" s="72"/>
      <c r="B379" s="103">
        <v>18</v>
      </c>
      <c r="C379" s="105" t="s">
        <v>491</v>
      </c>
      <c r="D379" s="194"/>
      <c r="E379" s="194"/>
      <c r="F379" s="195"/>
      <c r="G379" s="195"/>
      <c r="H379" s="195"/>
      <c r="I379" s="196"/>
    </row>
    <row r="380" spans="1:9" s="71" customFormat="1" ht="27.25" customHeight="1">
      <c r="A380" s="72"/>
      <c r="B380" s="86"/>
      <c r="C380" s="87" t="s">
        <v>188</v>
      </c>
      <c r="D380" s="197"/>
      <c r="E380" s="197"/>
      <c r="F380" s="198"/>
      <c r="G380" s="198"/>
      <c r="H380" s="198"/>
      <c r="I380" s="199"/>
    </row>
    <row r="381" spans="1:9" s="71" customFormat="1" ht="55.75" customHeight="1">
      <c r="A381" s="72"/>
      <c r="B381" s="86"/>
      <c r="C381" s="87" t="s">
        <v>371</v>
      </c>
      <c r="D381" s="197"/>
      <c r="E381" s="197"/>
      <c r="F381" s="198"/>
      <c r="G381" s="198"/>
      <c r="H381" s="198"/>
      <c r="I381" s="199"/>
    </row>
    <row r="382" spans="1:9" s="71" customFormat="1" ht="28.5" customHeight="1">
      <c r="A382" s="72"/>
      <c r="B382" s="86"/>
      <c r="C382" s="87" t="s">
        <v>492</v>
      </c>
      <c r="D382" s="197"/>
      <c r="E382" s="197"/>
      <c r="F382" s="198"/>
      <c r="G382" s="198"/>
      <c r="H382" s="198"/>
      <c r="I382" s="199"/>
    </row>
    <row r="383" spans="1:9" s="71" customFormat="1" ht="27.25" customHeight="1">
      <c r="A383" s="72"/>
      <c r="B383" s="86"/>
      <c r="C383" s="87" t="s">
        <v>493</v>
      </c>
      <c r="D383" s="197"/>
      <c r="E383" s="197"/>
      <c r="F383" s="198"/>
      <c r="G383" s="198"/>
      <c r="H383" s="198"/>
      <c r="I383" s="199"/>
    </row>
    <row r="384" spans="1:9" s="71" customFormat="1" ht="16.45" customHeight="1">
      <c r="A384" s="72"/>
      <c r="B384" s="93"/>
      <c r="C384" s="76" t="s">
        <v>237</v>
      </c>
      <c r="D384" s="200"/>
      <c r="E384" s="200"/>
      <c r="F384" s="201"/>
      <c r="G384" s="201"/>
      <c r="H384" s="201"/>
      <c r="I384" s="202"/>
    </row>
    <row r="385" spans="1:9" s="71" customFormat="1" ht="16.45" customHeight="1">
      <c r="A385" s="72"/>
      <c r="B385" s="77"/>
      <c r="C385" s="115" t="s">
        <v>3</v>
      </c>
      <c r="D385" s="203">
        <v>2</v>
      </c>
      <c r="E385" s="203" t="s">
        <v>4</v>
      </c>
      <c r="F385" s="104"/>
      <c r="G385" s="104"/>
      <c r="H385" s="75">
        <f>ROUND(D385*F385, 0)</f>
        <v>0</v>
      </c>
      <c r="I385" s="75">
        <f>ROUND(D385*G385, 0)</f>
        <v>0</v>
      </c>
    </row>
    <row r="386" spans="1:9" s="71" customFormat="1" ht="15.05" customHeight="1">
      <c r="A386" s="72"/>
      <c r="B386" s="103">
        <v>19</v>
      </c>
      <c r="C386" s="105" t="s">
        <v>511</v>
      </c>
      <c r="D386" s="194"/>
      <c r="E386" s="194"/>
      <c r="F386" s="195"/>
      <c r="G386" s="195"/>
      <c r="H386" s="195"/>
      <c r="I386" s="196"/>
    </row>
    <row r="387" spans="1:9" s="71" customFormat="1" ht="27.7" customHeight="1">
      <c r="A387" s="72"/>
      <c r="B387" s="86"/>
      <c r="C387" s="87" t="s">
        <v>188</v>
      </c>
      <c r="D387" s="197"/>
      <c r="E387" s="197"/>
      <c r="F387" s="198"/>
      <c r="G387" s="198"/>
      <c r="H387" s="198"/>
      <c r="I387" s="199"/>
    </row>
    <row r="388" spans="1:9" s="71" customFormat="1" ht="69.05" customHeight="1">
      <c r="A388" s="72"/>
      <c r="B388" s="86"/>
      <c r="C388" s="87" t="s">
        <v>510</v>
      </c>
      <c r="D388" s="197"/>
      <c r="E388" s="197"/>
      <c r="F388" s="198"/>
      <c r="G388" s="198"/>
      <c r="H388" s="198"/>
      <c r="I388" s="199"/>
    </row>
    <row r="389" spans="1:9" s="71" customFormat="1" ht="27.25" customHeight="1">
      <c r="A389" s="72"/>
      <c r="B389" s="86"/>
      <c r="C389" s="87" t="s">
        <v>513</v>
      </c>
      <c r="D389" s="197"/>
      <c r="E389" s="197"/>
      <c r="F389" s="198"/>
      <c r="G389" s="198"/>
      <c r="H389" s="198"/>
      <c r="I389" s="199"/>
    </row>
    <row r="390" spans="1:9" s="71" customFormat="1" ht="16.45" customHeight="1">
      <c r="A390" s="72"/>
      <c r="B390" s="93"/>
      <c r="C390" s="76" t="s">
        <v>244</v>
      </c>
      <c r="D390" s="200"/>
      <c r="E390" s="200"/>
      <c r="F390" s="201"/>
      <c r="G390" s="201"/>
      <c r="H390" s="201"/>
      <c r="I390" s="202"/>
    </row>
    <row r="391" spans="1:9" s="71" customFormat="1" ht="16.45" customHeight="1">
      <c r="A391" s="72"/>
      <c r="B391" s="77"/>
      <c r="C391" s="115" t="s">
        <v>3</v>
      </c>
      <c r="D391" s="203">
        <v>7.28</v>
      </c>
      <c r="E391" s="203" t="s">
        <v>5</v>
      </c>
      <c r="F391" s="104"/>
      <c r="G391" s="104"/>
      <c r="H391" s="75">
        <f>ROUND(D391*F391, 0)</f>
        <v>0</v>
      </c>
      <c r="I391" s="75">
        <f>ROUND(D391*G391, 0)</f>
        <v>0</v>
      </c>
    </row>
    <row r="392" spans="1:9" s="71" customFormat="1" ht="15.05" customHeight="1">
      <c r="A392" s="72"/>
      <c r="B392" s="103">
        <v>20</v>
      </c>
      <c r="C392" s="291" t="s">
        <v>781</v>
      </c>
      <c r="D392" s="194"/>
      <c r="E392" s="194"/>
      <c r="F392" s="195"/>
      <c r="G392" s="195"/>
      <c r="H392" s="195"/>
      <c r="I392" s="196"/>
    </row>
    <row r="393" spans="1:9" s="71" customFormat="1" ht="27.7" customHeight="1">
      <c r="A393" s="72"/>
      <c r="B393" s="86"/>
      <c r="C393" s="293" t="s">
        <v>188</v>
      </c>
      <c r="D393" s="197"/>
      <c r="E393" s="197"/>
      <c r="F393" s="198"/>
      <c r="G393" s="198"/>
      <c r="H393" s="198"/>
      <c r="I393" s="199"/>
    </row>
    <row r="394" spans="1:9" s="71" customFormat="1" ht="39" customHeight="1">
      <c r="A394" s="72"/>
      <c r="B394" s="86"/>
      <c r="C394" s="293" t="s">
        <v>782</v>
      </c>
      <c r="D394" s="197"/>
      <c r="E394" s="197"/>
      <c r="F394" s="198"/>
      <c r="G394" s="198"/>
      <c r="H394" s="198"/>
      <c r="I394" s="199"/>
    </row>
    <row r="395" spans="1:9" s="71" customFormat="1" ht="14.25" customHeight="1">
      <c r="A395" s="72"/>
      <c r="B395" s="86"/>
      <c r="C395" s="293" t="s">
        <v>786</v>
      </c>
      <c r="D395" s="197"/>
      <c r="E395" s="197"/>
      <c r="F395" s="198"/>
      <c r="G395" s="198"/>
      <c r="H395" s="198"/>
      <c r="I395" s="199"/>
    </row>
    <row r="396" spans="1:9" s="71" customFormat="1" ht="16.45" customHeight="1">
      <c r="A396" s="72"/>
      <c r="B396" s="93"/>
      <c r="C396" s="294" t="s">
        <v>783</v>
      </c>
      <c r="D396" s="200"/>
      <c r="E396" s="200"/>
      <c r="F396" s="201"/>
      <c r="G396" s="201"/>
      <c r="H396" s="201"/>
      <c r="I396" s="202"/>
    </row>
    <row r="397" spans="1:9" s="71" customFormat="1" ht="16.45" customHeight="1">
      <c r="A397" s="72"/>
      <c r="B397" s="77"/>
      <c r="C397" s="295" t="s">
        <v>3</v>
      </c>
      <c r="D397" s="203">
        <v>6</v>
      </c>
      <c r="E397" s="203" t="s">
        <v>4</v>
      </c>
      <c r="F397" s="104"/>
      <c r="G397" s="104"/>
      <c r="H397" s="75">
        <f>ROUND(D397*F397, 0)</f>
        <v>0</v>
      </c>
      <c r="I397" s="75">
        <f>ROUND(D397*G397, 0)</f>
        <v>0</v>
      </c>
    </row>
    <row r="398" spans="1:9" s="71" customFormat="1" ht="16.45" customHeight="1">
      <c r="A398" s="72"/>
      <c r="B398" s="103">
        <v>21</v>
      </c>
      <c r="C398" s="291" t="s">
        <v>781</v>
      </c>
      <c r="D398" s="194"/>
      <c r="E398" s="194"/>
      <c r="F398" s="195"/>
      <c r="G398" s="195"/>
      <c r="H398" s="195"/>
      <c r="I398" s="196"/>
    </row>
    <row r="399" spans="1:9" s="71" customFormat="1" ht="26.3">
      <c r="A399" s="72"/>
      <c r="B399" s="86"/>
      <c r="C399" s="293" t="s">
        <v>188</v>
      </c>
      <c r="D399" s="197"/>
      <c r="E399" s="197"/>
      <c r="F399" s="198"/>
      <c r="G399" s="198"/>
      <c r="H399" s="198"/>
      <c r="I399" s="199"/>
    </row>
    <row r="400" spans="1:9" s="71" customFormat="1" ht="39.450000000000003">
      <c r="A400" s="72"/>
      <c r="B400" s="86"/>
      <c r="C400" s="293" t="s">
        <v>782</v>
      </c>
      <c r="D400" s="197"/>
      <c r="E400" s="197"/>
      <c r="F400" s="198"/>
      <c r="G400" s="198"/>
      <c r="H400" s="198"/>
      <c r="I400" s="199"/>
    </row>
    <row r="401" spans="1:9" s="71" customFormat="1" ht="16.45" customHeight="1">
      <c r="A401" s="72"/>
      <c r="B401" s="86"/>
      <c r="C401" s="293" t="s">
        <v>785</v>
      </c>
      <c r="D401" s="197"/>
      <c r="E401" s="197"/>
      <c r="F401" s="198"/>
      <c r="G401" s="198"/>
      <c r="H401" s="198"/>
      <c r="I401" s="199"/>
    </row>
    <row r="402" spans="1:9" s="71" customFormat="1" ht="16.45" customHeight="1">
      <c r="A402" s="72"/>
      <c r="B402" s="93"/>
      <c r="C402" s="294" t="s">
        <v>784</v>
      </c>
      <c r="D402" s="200"/>
      <c r="E402" s="200"/>
      <c r="F402" s="201"/>
      <c r="G402" s="201"/>
      <c r="H402" s="201"/>
      <c r="I402" s="202"/>
    </row>
    <row r="403" spans="1:9" s="71" customFormat="1" ht="16.45" customHeight="1">
      <c r="A403" s="72"/>
      <c r="B403" s="77"/>
      <c r="C403" s="295" t="s">
        <v>3</v>
      </c>
      <c r="D403" s="203">
        <v>1</v>
      </c>
      <c r="E403" s="203" t="s">
        <v>4</v>
      </c>
      <c r="F403" s="104"/>
      <c r="G403" s="104"/>
      <c r="H403" s="75">
        <f>ROUND(D403*F403, 0)</f>
        <v>0</v>
      </c>
      <c r="I403" s="75">
        <f>ROUND(D403*G403, 0)</f>
        <v>0</v>
      </c>
    </row>
    <row r="404" spans="1:9" s="94" customFormat="1" ht="18" customHeight="1">
      <c r="B404" s="235"/>
      <c r="C404" s="236" t="s">
        <v>24</v>
      </c>
      <c r="D404" s="237"/>
      <c r="E404" s="236"/>
      <c r="F404" s="238"/>
      <c r="G404" s="239"/>
      <c r="H404" s="240">
        <f>SUM(H262:H403)</f>
        <v>0</v>
      </c>
      <c r="I404" s="240">
        <f>SUM(I262:I403)</f>
        <v>0</v>
      </c>
    </row>
    <row r="405" spans="1:9" s="232" customFormat="1" ht="16.45" customHeight="1">
      <c r="B405" s="233"/>
      <c r="C405" s="234"/>
      <c r="D405" s="227"/>
      <c r="E405" s="227"/>
      <c r="F405" s="193"/>
      <c r="G405" s="193"/>
      <c r="H405" s="193"/>
      <c r="I405" s="193"/>
    </row>
    <row r="406" spans="1:9" s="232" customFormat="1" ht="16.45" customHeight="1">
      <c r="B406" s="233"/>
      <c r="C406" s="234"/>
      <c r="D406" s="227"/>
      <c r="E406" s="227"/>
      <c r="F406" s="193"/>
      <c r="G406" s="193"/>
      <c r="H406" s="193"/>
      <c r="I406" s="193"/>
    </row>
    <row r="407" spans="1:9" s="85" customFormat="1" ht="21" customHeight="1">
      <c r="B407" s="355" t="s">
        <v>610</v>
      </c>
      <c r="C407" s="355"/>
      <c r="D407" s="355"/>
      <c r="E407" s="355"/>
      <c r="F407" s="355"/>
      <c r="G407" s="355"/>
      <c r="H407" s="355"/>
      <c r="I407" s="355"/>
    </row>
    <row r="408" spans="1:9" s="71" customFormat="1" ht="17.25" customHeight="1">
      <c r="B408" s="356" t="s">
        <v>693</v>
      </c>
      <c r="C408" s="357"/>
      <c r="D408" s="357"/>
      <c r="E408" s="357"/>
      <c r="F408" s="357"/>
      <c r="G408" s="357"/>
      <c r="H408" s="357"/>
      <c r="I408" s="358"/>
    </row>
    <row r="409" spans="1:9" s="72" customFormat="1" ht="93.8" customHeight="1">
      <c r="B409" s="114">
        <v>1</v>
      </c>
      <c r="C409" s="106" t="s">
        <v>548</v>
      </c>
      <c r="D409" s="145"/>
      <c r="E409" s="146"/>
      <c r="F409" s="147"/>
      <c r="G409" s="147"/>
      <c r="H409" s="147"/>
      <c r="I409" s="148"/>
    </row>
    <row r="410" spans="1:9" s="72" customFormat="1" ht="17.25" customHeight="1">
      <c r="B410" s="334" t="s">
        <v>35</v>
      </c>
      <c r="C410" s="215" t="s">
        <v>567</v>
      </c>
      <c r="D410" s="143"/>
      <c r="E410" s="128"/>
      <c r="F410" s="129"/>
      <c r="G410" s="129"/>
      <c r="H410" s="129"/>
      <c r="I410" s="130"/>
    </row>
    <row r="411" spans="1:9" s="72" customFormat="1" ht="15.05" customHeight="1">
      <c r="B411" s="335"/>
      <c r="C411" s="217" t="s">
        <v>556</v>
      </c>
      <c r="D411" s="142"/>
      <c r="E411" s="131"/>
      <c r="F411" s="132"/>
      <c r="G411" s="132"/>
      <c r="H411" s="132"/>
      <c r="I411" s="133"/>
    </row>
    <row r="412" spans="1:9" s="72" customFormat="1" ht="15.05" customHeight="1">
      <c r="B412" s="335"/>
      <c r="C412" s="217" t="s">
        <v>557</v>
      </c>
      <c r="D412" s="142"/>
      <c r="E412" s="131"/>
      <c r="F412" s="132"/>
      <c r="G412" s="132"/>
      <c r="H412" s="132"/>
      <c r="I412" s="133"/>
    </row>
    <row r="413" spans="1:9" s="72" customFormat="1" ht="15.05" customHeight="1">
      <c r="B413" s="335"/>
      <c r="C413" s="217" t="s">
        <v>552</v>
      </c>
      <c r="D413" s="142"/>
      <c r="E413" s="131"/>
      <c r="F413" s="132"/>
      <c r="G413" s="132"/>
      <c r="H413" s="132"/>
      <c r="I413" s="133"/>
    </row>
    <row r="414" spans="1:9" s="72" customFormat="1" ht="15.05" customHeight="1">
      <c r="B414" s="335"/>
      <c r="C414" s="218" t="s">
        <v>558</v>
      </c>
      <c r="D414" s="144"/>
      <c r="E414" s="134"/>
      <c r="F414" s="135"/>
      <c r="G414" s="135"/>
      <c r="H414" s="135"/>
      <c r="I414" s="136"/>
    </row>
    <row r="415" spans="1:9" s="72" customFormat="1" ht="15.05" customHeight="1">
      <c r="B415" s="336"/>
      <c r="C415" s="84" t="s">
        <v>36</v>
      </c>
      <c r="D415" s="73">
        <v>3</v>
      </c>
      <c r="E415" s="74" t="s">
        <v>2</v>
      </c>
      <c r="F415" s="75"/>
      <c r="G415" s="75"/>
      <c r="H415" s="75">
        <f>D415*F415</f>
        <v>0</v>
      </c>
      <c r="I415" s="75">
        <f>D415*G415</f>
        <v>0</v>
      </c>
    </row>
    <row r="416" spans="1:9" s="72" customFormat="1" ht="17.25" customHeight="1">
      <c r="B416" s="334" t="s">
        <v>679</v>
      </c>
      <c r="C416" s="215" t="s">
        <v>566</v>
      </c>
      <c r="D416" s="143"/>
      <c r="E416" s="128"/>
      <c r="F416" s="129"/>
      <c r="G416" s="129"/>
      <c r="H416" s="129"/>
      <c r="I416" s="130"/>
    </row>
    <row r="417" spans="2:9" s="72" customFormat="1" ht="15.05" customHeight="1">
      <c r="B417" s="335"/>
      <c r="C417" s="217" t="s">
        <v>559</v>
      </c>
      <c r="D417" s="142"/>
      <c r="E417" s="131"/>
      <c r="F417" s="132"/>
      <c r="G417" s="132"/>
      <c r="H417" s="132"/>
      <c r="I417" s="133"/>
    </row>
    <row r="418" spans="2:9" s="72" customFormat="1" ht="15.05" customHeight="1">
      <c r="B418" s="335"/>
      <c r="C418" s="217" t="s">
        <v>560</v>
      </c>
      <c r="D418" s="142"/>
      <c r="E418" s="131"/>
      <c r="F418" s="132"/>
      <c r="G418" s="132"/>
      <c r="H418" s="132"/>
      <c r="I418" s="133"/>
    </row>
    <row r="419" spans="2:9" s="72" customFormat="1" ht="15.05" customHeight="1">
      <c r="B419" s="335"/>
      <c r="C419" s="217" t="s">
        <v>547</v>
      </c>
      <c r="D419" s="142"/>
      <c r="E419" s="131"/>
      <c r="F419" s="132"/>
      <c r="G419" s="132"/>
      <c r="H419" s="132"/>
      <c r="I419" s="133"/>
    </row>
    <row r="420" spans="2:9" s="72" customFormat="1" ht="15.05" customHeight="1">
      <c r="B420" s="335"/>
      <c r="C420" s="218" t="s">
        <v>561</v>
      </c>
      <c r="D420" s="144"/>
      <c r="E420" s="134"/>
      <c r="F420" s="135"/>
      <c r="G420" s="135"/>
      <c r="H420" s="135"/>
      <c r="I420" s="136"/>
    </row>
    <row r="421" spans="2:9" s="72" customFormat="1" ht="15.05" customHeight="1">
      <c r="B421" s="336"/>
      <c r="C421" s="84" t="s">
        <v>36</v>
      </c>
      <c r="D421" s="73">
        <v>3</v>
      </c>
      <c r="E421" s="74" t="s">
        <v>2</v>
      </c>
      <c r="F421" s="75"/>
      <c r="G421" s="75"/>
      <c r="H421" s="75">
        <f>D421*F421</f>
        <v>0</v>
      </c>
      <c r="I421" s="75">
        <f>D421*G421</f>
        <v>0</v>
      </c>
    </row>
    <row r="422" spans="2:9" s="72" customFormat="1" ht="17.25" customHeight="1">
      <c r="B422" s="334" t="s">
        <v>680</v>
      </c>
      <c r="C422" s="215" t="s">
        <v>565</v>
      </c>
      <c r="D422" s="143"/>
      <c r="E422" s="128"/>
      <c r="F422" s="129"/>
      <c r="G422" s="129"/>
      <c r="H422" s="129"/>
      <c r="I422" s="130"/>
    </row>
    <row r="423" spans="2:9" s="72" customFormat="1" ht="15.05" customHeight="1">
      <c r="B423" s="335"/>
      <c r="C423" s="217" t="s">
        <v>563</v>
      </c>
      <c r="D423" s="142"/>
      <c r="E423" s="131"/>
      <c r="F423" s="132"/>
      <c r="G423" s="132"/>
      <c r="H423" s="132"/>
      <c r="I423" s="133"/>
    </row>
    <row r="424" spans="2:9" s="72" customFormat="1" ht="15.05" customHeight="1">
      <c r="B424" s="335"/>
      <c r="C424" s="217" t="s">
        <v>562</v>
      </c>
      <c r="D424" s="142"/>
      <c r="E424" s="131"/>
      <c r="F424" s="132"/>
      <c r="G424" s="132"/>
      <c r="H424" s="132"/>
      <c r="I424" s="133"/>
    </row>
    <row r="425" spans="2:9" s="72" customFormat="1" ht="15.05" customHeight="1">
      <c r="B425" s="335"/>
      <c r="C425" s="217" t="s">
        <v>555</v>
      </c>
      <c r="D425" s="142"/>
      <c r="E425" s="131"/>
      <c r="F425" s="132"/>
      <c r="G425" s="132"/>
      <c r="H425" s="132"/>
      <c r="I425" s="133"/>
    </row>
    <row r="426" spans="2:9" s="72" customFormat="1" ht="15.05" customHeight="1">
      <c r="B426" s="335"/>
      <c r="C426" s="218" t="s">
        <v>564</v>
      </c>
      <c r="D426" s="144"/>
      <c r="E426" s="134"/>
      <c r="F426" s="135"/>
      <c r="G426" s="135"/>
      <c r="H426" s="135"/>
      <c r="I426" s="136"/>
    </row>
    <row r="427" spans="2:9" s="72" customFormat="1" ht="15.05" customHeight="1">
      <c r="B427" s="336"/>
      <c r="C427" s="84" t="s">
        <v>36</v>
      </c>
      <c r="D427" s="73">
        <v>3</v>
      </c>
      <c r="E427" s="74" t="s">
        <v>2</v>
      </c>
      <c r="F427" s="75"/>
      <c r="G427" s="75"/>
      <c r="H427" s="75">
        <f>D427*F427</f>
        <v>0</v>
      </c>
      <c r="I427" s="75">
        <f>D427*G427</f>
        <v>0</v>
      </c>
    </row>
    <row r="428" spans="2:9" s="72" customFormat="1" ht="17.25" customHeight="1">
      <c r="B428" s="334" t="s">
        <v>681</v>
      </c>
      <c r="C428" s="215" t="s">
        <v>568</v>
      </c>
      <c r="D428" s="143"/>
      <c r="E428" s="128"/>
      <c r="F428" s="129"/>
      <c r="G428" s="129"/>
      <c r="H428" s="129"/>
      <c r="I428" s="130"/>
    </row>
    <row r="429" spans="2:9" s="72" customFormat="1" ht="15.05" customHeight="1">
      <c r="B429" s="335"/>
      <c r="C429" s="217" t="s">
        <v>569</v>
      </c>
      <c r="D429" s="142"/>
      <c r="E429" s="131"/>
      <c r="F429" s="132"/>
      <c r="G429" s="132"/>
      <c r="H429" s="132"/>
      <c r="I429" s="133"/>
    </row>
    <row r="430" spans="2:9" s="72" customFormat="1" ht="15.05" customHeight="1">
      <c r="B430" s="335"/>
      <c r="C430" s="217" t="s">
        <v>555</v>
      </c>
      <c r="D430" s="142"/>
      <c r="E430" s="131"/>
      <c r="F430" s="132"/>
      <c r="G430" s="132"/>
      <c r="H430" s="132"/>
      <c r="I430" s="133"/>
    </row>
    <row r="431" spans="2:9" s="72" customFormat="1" ht="15.05" customHeight="1">
      <c r="B431" s="335"/>
      <c r="C431" s="218" t="s">
        <v>570</v>
      </c>
      <c r="D431" s="144"/>
      <c r="E431" s="134"/>
      <c r="F431" s="135"/>
      <c r="G431" s="135"/>
      <c r="H431" s="135"/>
      <c r="I431" s="136"/>
    </row>
    <row r="432" spans="2:9" s="72" customFormat="1" ht="15.05" customHeight="1">
      <c r="B432" s="336"/>
      <c r="C432" s="84" t="s">
        <v>36</v>
      </c>
      <c r="D432" s="73">
        <v>3</v>
      </c>
      <c r="E432" s="74" t="s">
        <v>2</v>
      </c>
      <c r="F432" s="75"/>
      <c r="G432" s="75"/>
      <c r="H432" s="75">
        <f>D432*F432</f>
        <v>0</v>
      </c>
      <c r="I432" s="75">
        <f>D432*G432</f>
        <v>0</v>
      </c>
    </row>
    <row r="433" spans="1:9" s="72" customFormat="1" ht="79.55" customHeight="1">
      <c r="B433" s="114">
        <v>2</v>
      </c>
      <c r="C433" s="106" t="s">
        <v>549</v>
      </c>
      <c r="D433" s="145"/>
      <c r="E433" s="146"/>
      <c r="F433" s="147"/>
      <c r="G433" s="147"/>
      <c r="H433" s="147"/>
      <c r="I433" s="148"/>
    </row>
    <row r="434" spans="1:9" s="71" customFormat="1" ht="15.05" customHeight="1">
      <c r="A434" s="72"/>
      <c r="B434" s="231" t="s">
        <v>166</v>
      </c>
      <c r="C434" s="105" t="s">
        <v>551</v>
      </c>
      <c r="D434" s="197"/>
      <c r="E434" s="197"/>
      <c r="F434" s="198"/>
      <c r="G434" s="198"/>
      <c r="H434" s="198"/>
      <c r="I434" s="199"/>
    </row>
    <row r="435" spans="1:9" s="71" customFormat="1" ht="17.25" customHeight="1">
      <c r="A435" s="72"/>
      <c r="B435" s="86"/>
      <c r="C435" s="87" t="s">
        <v>550</v>
      </c>
      <c r="D435" s="197"/>
      <c r="E435" s="197"/>
      <c r="F435" s="198"/>
      <c r="G435" s="198"/>
      <c r="H435" s="198"/>
      <c r="I435" s="199"/>
    </row>
    <row r="436" spans="1:9" s="71" customFormat="1" ht="17.25" customHeight="1">
      <c r="A436" s="72"/>
      <c r="B436" s="86"/>
      <c r="C436" s="241" t="s">
        <v>552</v>
      </c>
      <c r="D436" s="197"/>
      <c r="E436" s="197"/>
      <c r="F436" s="198"/>
      <c r="G436" s="198"/>
      <c r="H436" s="198"/>
      <c r="I436" s="199"/>
    </row>
    <row r="437" spans="1:9" s="71" customFormat="1" ht="16.45" customHeight="1">
      <c r="A437" s="72"/>
      <c r="B437" s="86"/>
      <c r="C437" s="213" t="s">
        <v>253</v>
      </c>
      <c r="D437" s="200"/>
      <c r="E437" s="200"/>
      <c r="F437" s="201"/>
      <c r="G437" s="201"/>
      <c r="H437" s="201"/>
      <c r="I437" s="202"/>
    </row>
    <row r="438" spans="1:9" s="71" customFormat="1" ht="16.45" customHeight="1">
      <c r="A438" s="72"/>
      <c r="B438" s="192"/>
      <c r="C438" s="214" t="s">
        <v>3</v>
      </c>
      <c r="D438" s="203">
        <v>12</v>
      </c>
      <c r="E438" s="203" t="s">
        <v>4</v>
      </c>
      <c r="F438" s="104"/>
      <c r="G438" s="104"/>
      <c r="H438" s="75">
        <f>ROUND(D438*F438, 0)</f>
        <v>0</v>
      </c>
      <c r="I438" s="75">
        <f>ROUND(D438*G438, 0)</f>
        <v>0</v>
      </c>
    </row>
    <row r="439" spans="1:9" s="71" customFormat="1" ht="15.05" customHeight="1">
      <c r="A439" s="72"/>
      <c r="B439" s="103" t="s">
        <v>175</v>
      </c>
      <c r="C439" s="105" t="s">
        <v>553</v>
      </c>
      <c r="D439" s="194"/>
      <c r="E439" s="194"/>
      <c r="F439" s="195"/>
      <c r="G439" s="195"/>
      <c r="H439" s="195"/>
      <c r="I439" s="196"/>
    </row>
    <row r="440" spans="1:9" s="71" customFormat="1" ht="16.45" customHeight="1">
      <c r="A440" s="72"/>
      <c r="B440" s="86"/>
      <c r="C440" s="87" t="s">
        <v>554</v>
      </c>
      <c r="D440" s="197"/>
      <c r="E440" s="197"/>
      <c r="F440" s="198"/>
      <c r="G440" s="198"/>
      <c r="H440" s="198"/>
      <c r="I440" s="199"/>
    </row>
    <row r="441" spans="1:9" s="71" customFormat="1" ht="16.45" customHeight="1">
      <c r="A441" s="72"/>
      <c r="B441" s="86"/>
      <c r="C441" s="241" t="s">
        <v>555</v>
      </c>
      <c r="D441" s="197"/>
      <c r="E441" s="197"/>
      <c r="F441" s="198"/>
      <c r="G441" s="198"/>
      <c r="H441" s="198"/>
      <c r="I441" s="199"/>
    </row>
    <row r="442" spans="1:9" s="71" customFormat="1" ht="16.45" customHeight="1">
      <c r="A442" s="72"/>
      <c r="B442" s="93"/>
      <c r="C442" s="76" t="s">
        <v>254</v>
      </c>
      <c r="D442" s="200"/>
      <c r="E442" s="200"/>
      <c r="F442" s="201"/>
      <c r="G442" s="201"/>
      <c r="H442" s="201"/>
      <c r="I442" s="202"/>
    </row>
    <row r="443" spans="1:9" s="71" customFormat="1" ht="16.45" customHeight="1">
      <c r="A443" s="72"/>
      <c r="B443" s="77"/>
      <c r="C443" s="115" t="s">
        <v>3</v>
      </c>
      <c r="D443" s="203">
        <v>3</v>
      </c>
      <c r="E443" s="203" t="s">
        <v>4</v>
      </c>
      <c r="F443" s="104"/>
      <c r="G443" s="104"/>
      <c r="H443" s="75">
        <f>ROUND(D443*F443, 0)</f>
        <v>0</v>
      </c>
      <c r="I443" s="75">
        <f>ROUND(D443*G443, 0)</f>
        <v>0</v>
      </c>
    </row>
    <row r="444" spans="1:9" s="94" customFormat="1" ht="18" customHeight="1">
      <c r="B444" s="235"/>
      <c r="C444" s="236" t="s">
        <v>24</v>
      </c>
      <c r="D444" s="237"/>
      <c r="E444" s="236"/>
      <c r="F444" s="238"/>
      <c r="G444" s="239"/>
      <c r="H444" s="240">
        <f>SUM(H415:H443)</f>
        <v>0</v>
      </c>
      <c r="I444" s="240">
        <f>SUM(I415:I443)</f>
        <v>0</v>
      </c>
    </row>
    <row r="445" spans="1:9" ht="13.5" customHeight="1"/>
    <row r="447" spans="1:9" s="85" customFormat="1" ht="21" customHeight="1">
      <c r="B447" s="355" t="s">
        <v>611</v>
      </c>
      <c r="C447" s="355"/>
      <c r="D447" s="355"/>
      <c r="E447" s="355"/>
      <c r="F447" s="355"/>
      <c r="G447" s="355"/>
      <c r="H447" s="355"/>
      <c r="I447" s="355"/>
    </row>
    <row r="448" spans="1:9" s="71" customFormat="1" ht="17.25" customHeight="1">
      <c r="B448" s="356" t="s">
        <v>693</v>
      </c>
      <c r="C448" s="357"/>
      <c r="D448" s="357"/>
      <c r="E448" s="357"/>
      <c r="F448" s="357"/>
      <c r="G448" s="357"/>
      <c r="H448" s="357"/>
      <c r="I448" s="358"/>
    </row>
    <row r="449" spans="1:9" s="72" customFormat="1" ht="142.44999999999999" customHeight="1">
      <c r="B449" s="114">
        <v>1</v>
      </c>
      <c r="C449" s="106" t="s">
        <v>694</v>
      </c>
      <c r="D449" s="145"/>
      <c r="E449" s="146"/>
      <c r="F449" s="147"/>
      <c r="G449" s="147"/>
      <c r="H449" s="147"/>
      <c r="I449" s="148"/>
    </row>
    <row r="450" spans="1:9" s="71" customFormat="1" ht="15.05" customHeight="1">
      <c r="A450" s="72"/>
      <c r="B450" s="103" t="s">
        <v>695</v>
      </c>
      <c r="C450" s="105" t="s">
        <v>587</v>
      </c>
      <c r="D450" s="194"/>
      <c r="E450" s="194"/>
      <c r="F450" s="195"/>
      <c r="G450" s="195"/>
      <c r="H450" s="195"/>
      <c r="I450" s="196"/>
    </row>
    <row r="451" spans="1:9" s="71" customFormat="1" ht="16.45" customHeight="1">
      <c r="A451" s="72"/>
      <c r="B451" s="86"/>
      <c r="C451" s="87" t="s">
        <v>588</v>
      </c>
      <c r="D451" s="197"/>
      <c r="E451" s="197"/>
      <c r="F451" s="198"/>
      <c r="G451" s="198"/>
      <c r="H451" s="198"/>
      <c r="I451" s="199"/>
    </row>
    <row r="452" spans="1:9" s="71" customFormat="1" ht="16.45" customHeight="1">
      <c r="A452" s="72"/>
      <c r="B452" s="86"/>
      <c r="C452" s="87" t="s">
        <v>589</v>
      </c>
      <c r="D452" s="197"/>
      <c r="E452" s="197"/>
      <c r="F452" s="198"/>
      <c r="G452" s="198"/>
      <c r="H452" s="198"/>
      <c r="I452" s="199"/>
    </row>
    <row r="453" spans="1:9" s="71" customFormat="1" ht="16.45" customHeight="1">
      <c r="A453" s="72"/>
      <c r="B453" s="86"/>
      <c r="C453" s="241" t="s">
        <v>552</v>
      </c>
      <c r="D453" s="197"/>
      <c r="E453" s="197"/>
      <c r="F453" s="198"/>
      <c r="G453" s="198"/>
      <c r="H453" s="198"/>
      <c r="I453" s="199"/>
    </row>
    <row r="454" spans="1:9" s="71" customFormat="1" ht="16.45" customHeight="1">
      <c r="A454" s="72"/>
      <c r="B454" s="93"/>
      <c r="C454" s="76" t="s">
        <v>258</v>
      </c>
      <c r="D454" s="200"/>
      <c r="E454" s="200"/>
      <c r="F454" s="201"/>
      <c r="G454" s="201"/>
      <c r="H454" s="201"/>
      <c r="I454" s="202"/>
    </row>
    <row r="455" spans="1:9" s="71" customFormat="1" ht="16.45" customHeight="1">
      <c r="A455" s="72"/>
      <c r="B455" s="77"/>
      <c r="C455" s="115" t="s">
        <v>3</v>
      </c>
      <c r="D455" s="203">
        <v>3</v>
      </c>
      <c r="E455" s="203" t="s">
        <v>4</v>
      </c>
      <c r="F455" s="104"/>
      <c r="G455" s="104"/>
      <c r="H455" s="75">
        <f>ROUND(D455*F455, 0)</f>
        <v>0</v>
      </c>
      <c r="I455" s="75">
        <f>ROUND(D455*G455, 0)</f>
        <v>0</v>
      </c>
    </row>
    <row r="456" spans="1:9" s="71" customFormat="1" ht="15.05" customHeight="1">
      <c r="A456" s="72"/>
      <c r="B456" s="103" t="s">
        <v>679</v>
      </c>
      <c r="C456" s="105" t="s">
        <v>581</v>
      </c>
      <c r="D456" s="194"/>
      <c r="E456" s="194"/>
      <c r="F456" s="195"/>
      <c r="G456" s="195"/>
      <c r="H456" s="195"/>
      <c r="I456" s="196"/>
    </row>
    <row r="457" spans="1:9" s="71" customFormat="1" ht="16.45" customHeight="1">
      <c r="A457" s="72"/>
      <c r="B457" s="86"/>
      <c r="C457" s="87" t="s">
        <v>588</v>
      </c>
      <c r="D457" s="197"/>
      <c r="E457" s="197"/>
      <c r="F457" s="198"/>
      <c r="G457" s="198"/>
      <c r="H457" s="198"/>
      <c r="I457" s="199"/>
    </row>
    <row r="458" spans="1:9" s="71" customFormat="1" ht="16.45" customHeight="1">
      <c r="A458" s="72"/>
      <c r="B458" s="86"/>
      <c r="C458" s="87" t="s">
        <v>589</v>
      </c>
      <c r="D458" s="197"/>
      <c r="E458" s="197"/>
      <c r="F458" s="198"/>
      <c r="G458" s="198"/>
      <c r="H458" s="198"/>
      <c r="I458" s="199"/>
    </row>
    <row r="459" spans="1:9" s="71" customFormat="1" ht="16.45" customHeight="1">
      <c r="A459" s="72"/>
      <c r="B459" s="86"/>
      <c r="C459" s="241" t="s">
        <v>547</v>
      </c>
      <c r="D459" s="197"/>
      <c r="E459" s="197"/>
      <c r="F459" s="198"/>
      <c r="G459" s="198"/>
      <c r="H459" s="198"/>
      <c r="I459" s="199"/>
    </row>
    <row r="460" spans="1:9" s="71" customFormat="1" ht="16.45" customHeight="1">
      <c r="A460" s="72"/>
      <c r="B460" s="93"/>
      <c r="C460" s="76" t="s">
        <v>259</v>
      </c>
      <c r="D460" s="200"/>
      <c r="E460" s="200"/>
      <c r="F460" s="201"/>
      <c r="G460" s="201"/>
      <c r="H460" s="201"/>
      <c r="I460" s="202"/>
    </row>
    <row r="461" spans="1:9" s="71" customFormat="1" ht="16.45" customHeight="1">
      <c r="A461" s="72"/>
      <c r="B461" s="77"/>
      <c r="C461" s="115" t="s">
        <v>3</v>
      </c>
      <c r="D461" s="203">
        <v>3</v>
      </c>
      <c r="E461" s="203" t="s">
        <v>4</v>
      </c>
      <c r="F461" s="104"/>
      <c r="G461" s="104"/>
      <c r="H461" s="75">
        <f>ROUND(D461*F461, 0)</f>
        <v>0</v>
      </c>
      <c r="I461" s="75">
        <f>ROUND(D461*G461, 0)</f>
        <v>0</v>
      </c>
    </row>
    <row r="462" spans="1:9" s="71" customFormat="1" ht="15.05" customHeight="1">
      <c r="A462" s="72"/>
      <c r="B462" s="103" t="s">
        <v>680</v>
      </c>
      <c r="C462" s="105" t="s">
        <v>590</v>
      </c>
      <c r="D462" s="194"/>
      <c r="E462" s="194"/>
      <c r="F462" s="195"/>
      <c r="G462" s="195"/>
      <c r="H462" s="195"/>
      <c r="I462" s="196"/>
    </row>
    <row r="463" spans="1:9" s="71" customFormat="1" ht="16.45" customHeight="1">
      <c r="A463" s="72"/>
      <c r="B463" s="86"/>
      <c r="C463" s="87" t="s">
        <v>591</v>
      </c>
      <c r="D463" s="197"/>
      <c r="E463" s="197"/>
      <c r="F463" s="198"/>
      <c r="G463" s="198"/>
      <c r="H463" s="198"/>
      <c r="I463" s="199"/>
    </row>
    <row r="464" spans="1:9" s="71" customFormat="1" ht="16.45" customHeight="1">
      <c r="A464" s="72"/>
      <c r="B464" s="86"/>
      <c r="C464" s="87" t="s">
        <v>592</v>
      </c>
      <c r="D464" s="197"/>
      <c r="E464" s="197"/>
      <c r="F464" s="198"/>
      <c r="G464" s="198"/>
      <c r="H464" s="198"/>
      <c r="I464" s="199"/>
    </row>
    <row r="465" spans="1:9" s="71" customFormat="1" ht="16.45" customHeight="1">
      <c r="A465" s="72"/>
      <c r="B465" s="86"/>
      <c r="C465" s="241" t="s">
        <v>547</v>
      </c>
      <c r="D465" s="197"/>
      <c r="E465" s="197"/>
      <c r="F465" s="198"/>
      <c r="G465" s="198"/>
      <c r="H465" s="198"/>
      <c r="I465" s="199"/>
    </row>
    <row r="466" spans="1:9" s="71" customFormat="1" ht="16.45" customHeight="1">
      <c r="A466" s="72"/>
      <c r="B466" s="93"/>
      <c r="C466" s="76" t="s">
        <v>260</v>
      </c>
      <c r="D466" s="200"/>
      <c r="E466" s="200"/>
      <c r="F466" s="201"/>
      <c r="G466" s="201"/>
      <c r="H466" s="201"/>
      <c r="I466" s="202"/>
    </row>
    <row r="467" spans="1:9" s="71" customFormat="1" ht="16.45" customHeight="1">
      <c r="A467" s="72"/>
      <c r="B467" s="77"/>
      <c r="C467" s="115" t="s">
        <v>3</v>
      </c>
      <c r="D467" s="203">
        <v>3</v>
      </c>
      <c r="E467" s="203" t="s">
        <v>4</v>
      </c>
      <c r="F467" s="104"/>
      <c r="G467" s="104"/>
      <c r="H467" s="75">
        <f>ROUND(D467*F467, 0)</f>
        <v>0</v>
      </c>
      <c r="I467" s="75">
        <f>ROUND(D467*G467, 0)</f>
        <v>0</v>
      </c>
    </row>
    <row r="468" spans="1:9" s="71" customFormat="1" ht="15.05" customHeight="1">
      <c r="A468" s="72"/>
      <c r="B468" s="103" t="s">
        <v>681</v>
      </c>
      <c r="C468" s="105" t="s">
        <v>593</v>
      </c>
      <c r="D468" s="194"/>
      <c r="E468" s="194"/>
      <c r="F468" s="195"/>
      <c r="G468" s="195"/>
      <c r="H468" s="195"/>
      <c r="I468" s="196"/>
    </row>
    <row r="469" spans="1:9" s="71" customFormat="1" ht="16.45" customHeight="1">
      <c r="A469" s="72"/>
      <c r="B469" s="86"/>
      <c r="C469" s="87" t="s">
        <v>594</v>
      </c>
      <c r="D469" s="197"/>
      <c r="E469" s="197"/>
      <c r="F469" s="198"/>
      <c r="G469" s="198"/>
      <c r="H469" s="198"/>
      <c r="I469" s="199"/>
    </row>
    <row r="470" spans="1:9" s="71" customFormat="1" ht="16.45" customHeight="1">
      <c r="A470" s="72"/>
      <c r="B470" s="86"/>
      <c r="C470" s="87" t="s">
        <v>595</v>
      </c>
      <c r="D470" s="197"/>
      <c r="E470" s="197"/>
      <c r="F470" s="198"/>
      <c r="G470" s="198"/>
      <c r="H470" s="198"/>
      <c r="I470" s="199"/>
    </row>
    <row r="471" spans="1:9" s="71" customFormat="1" ht="16.45" customHeight="1">
      <c r="A471" s="72"/>
      <c r="B471" s="86"/>
      <c r="C471" s="241" t="s">
        <v>555</v>
      </c>
      <c r="D471" s="197"/>
      <c r="E471" s="197"/>
      <c r="F471" s="198"/>
      <c r="G471" s="198"/>
      <c r="H471" s="198"/>
      <c r="I471" s="199"/>
    </row>
    <row r="472" spans="1:9" s="71" customFormat="1" ht="16.45" customHeight="1">
      <c r="A472" s="72"/>
      <c r="B472" s="93"/>
      <c r="C472" s="76" t="s">
        <v>261</v>
      </c>
      <c r="D472" s="200"/>
      <c r="E472" s="200"/>
      <c r="F472" s="201"/>
      <c r="G472" s="201"/>
      <c r="H472" s="201"/>
      <c r="I472" s="202"/>
    </row>
    <row r="473" spans="1:9" s="71" customFormat="1" ht="16.45" customHeight="1">
      <c r="A473" s="72"/>
      <c r="B473" s="77"/>
      <c r="C473" s="115" t="s">
        <v>3</v>
      </c>
      <c r="D473" s="203">
        <v>3</v>
      </c>
      <c r="E473" s="203" t="s">
        <v>4</v>
      </c>
      <c r="F473" s="104"/>
      <c r="G473" s="104"/>
      <c r="H473" s="75">
        <f>ROUND(D473*F473, 0)</f>
        <v>0</v>
      </c>
      <c r="I473" s="75">
        <f>ROUND(D473*G473, 0)</f>
        <v>0</v>
      </c>
    </row>
    <row r="474" spans="1:9" s="94" customFormat="1" ht="18" customHeight="1">
      <c r="B474" s="235"/>
      <c r="C474" s="236" t="s">
        <v>24</v>
      </c>
      <c r="D474" s="237"/>
      <c r="E474" s="236"/>
      <c r="F474" s="238"/>
      <c r="G474" s="239"/>
      <c r="H474" s="240">
        <f>SUM(H455:H473)</f>
        <v>0</v>
      </c>
      <c r="I474" s="240">
        <f>SUM(I455:I473)</f>
        <v>0</v>
      </c>
    </row>
  </sheetData>
  <mergeCells count="48">
    <mergeCell ref="B407:I407"/>
    <mergeCell ref="B408:I408"/>
    <mergeCell ref="B16:I16"/>
    <mergeCell ref="B195:I195"/>
    <mergeCell ref="B254:I254"/>
    <mergeCell ref="B253:I253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  <mergeCell ref="B447:I447"/>
    <mergeCell ref="B448:I448"/>
    <mergeCell ref="B410:B415"/>
    <mergeCell ref="B416:B421"/>
    <mergeCell ref="B422:B427"/>
    <mergeCell ref="B428:B432"/>
    <mergeCell ref="B10:I10"/>
    <mergeCell ref="B2:I2"/>
    <mergeCell ref="B3:I3"/>
    <mergeCell ref="B4:I4"/>
    <mergeCell ref="B5:I5"/>
    <mergeCell ref="B6:I6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67:B172"/>
    <mergeCell ref="B173:B178"/>
    <mergeCell ref="B196:I196"/>
    <mergeCell ref="B207:I207"/>
    <mergeCell ref="B194:I194"/>
    <mergeCell ref="B179:B184"/>
    <mergeCell ref="B185:B190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4" manualBreakCount="24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51" max="16383" man="1"/>
    <brk id="269" max="8" man="1"/>
    <brk id="291" max="8" man="1"/>
    <brk id="305" max="8" man="1"/>
    <brk id="321" max="8" man="1"/>
    <brk id="343" max="8" man="1"/>
    <brk id="359" max="8" man="1"/>
    <brk id="378" max="8" man="1"/>
    <brk id="397" max="8" man="1"/>
    <brk id="405" max="16383" man="1"/>
    <brk id="432" max="8" man="1"/>
    <brk id="44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8" t="s">
        <v>0</v>
      </c>
      <c r="D28" s="318"/>
      <c r="E28" s="318"/>
      <c r="F28" s="318"/>
      <c r="G28" s="67"/>
    </row>
    <row r="29" spans="2:7" s="68" customFormat="1" ht="18.8" customHeight="1" thickTop="1" thickBot="1">
      <c r="B29" s="66"/>
      <c r="C29" s="321" t="s">
        <v>41</v>
      </c>
      <c r="D29" s="321"/>
      <c r="E29" s="321"/>
      <c r="F29" s="321"/>
      <c r="G29" s="67"/>
    </row>
    <row r="30" spans="2:7" s="68" customFormat="1" ht="21.8" customHeight="1" thickTop="1" thickBot="1">
      <c r="B30" s="66"/>
      <c r="C30" s="323" t="s">
        <v>44</v>
      </c>
      <c r="D30" s="323"/>
      <c r="E30" s="323"/>
      <c r="F30" s="323"/>
      <c r="G30" s="67"/>
    </row>
    <row r="31" spans="2:7" s="68" customFormat="1" ht="27.7" customHeight="1" thickTop="1" thickBot="1">
      <c r="B31" s="66"/>
      <c r="C31" s="322" t="s">
        <v>43</v>
      </c>
      <c r="D31" s="322"/>
      <c r="E31" s="322"/>
      <c r="F31" s="322"/>
      <c r="G31" s="67"/>
    </row>
    <row r="32" spans="2:7" ht="24.75" customHeight="1" thickTop="1" thickBot="1">
      <c r="B32" s="19"/>
      <c r="C32" s="324" t="s">
        <v>676</v>
      </c>
      <c r="D32" s="324"/>
      <c r="E32" s="324"/>
      <c r="F32" s="324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9"/>
      <c r="E35" s="319"/>
      <c r="F35" s="319"/>
      <c r="G35" s="24"/>
    </row>
    <row r="36" spans="2:7" s="156" customFormat="1" ht="15.05" customHeight="1">
      <c r="B36" s="153"/>
      <c r="C36" s="154" t="s">
        <v>45</v>
      </c>
      <c r="D36" s="325" t="s">
        <v>50</v>
      </c>
      <c r="E36" s="325"/>
      <c r="F36" s="325"/>
      <c r="G36" s="155"/>
    </row>
    <row r="37" spans="2:7" s="156" customFormat="1" ht="15.05" customHeight="1">
      <c r="B37" s="153"/>
      <c r="C37" s="154"/>
      <c r="D37" s="320" t="s">
        <v>46</v>
      </c>
      <c r="E37" s="320"/>
      <c r="F37" s="320"/>
      <c r="G37" s="155"/>
    </row>
    <row r="38" spans="2:7" s="156" customFormat="1" ht="15.05" customHeight="1">
      <c r="B38" s="153"/>
      <c r="C38" s="154"/>
      <c r="D38" s="206"/>
      <c r="E38" s="206"/>
      <c r="F38" s="206"/>
      <c r="G38" s="155"/>
    </row>
    <row r="39" spans="2:7" s="156" customFormat="1" ht="15.05" customHeight="1">
      <c r="B39" s="153"/>
      <c r="C39" s="154" t="s">
        <v>47</v>
      </c>
      <c r="D39" s="207" t="s">
        <v>48</v>
      </c>
      <c r="E39" s="206"/>
      <c r="F39" s="206"/>
      <c r="G39" s="155"/>
    </row>
    <row r="40" spans="2:7" s="156" customFormat="1" ht="15.05" customHeight="1">
      <c r="B40" s="153"/>
      <c r="C40" s="154"/>
      <c r="D40" s="320" t="s">
        <v>49</v>
      </c>
      <c r="E40" s="320"/>
      <c r="F40" s="320"/>
      <c r="G40" s="155"/>
    </row>
    <row r="41" spans="2:7" s="156" customFormat="1" ht="15.05" customHeight="1">
      <c r="B41" s="153"/>
      <c r="C41" s="154"/>
      <c r="D41" s="206"/>
      <c r="E41" s="206"/>
      <c r="F41" s="206"/>
      <c r="G41" s="155"/>
    </row>
    <row r="42" spans="2:7" s="156" customFormat="1" ht="15.05" customHeight="1">
      <c r="B42" s="153"/>
      <c r="C42" s="154"/>
      <c r="D42" s="206"/>
      <c r="E42" s="206"/>
      <c r="F42" s="206"/>
      <c r="G42" s="155"/>
    </row>
    <row r="43" spans="2:7" s="156" customFormat="1" ht="15.05" customHeight="1">
      <c r="B43" s="153"/>
      <c r="C43" s="154"/>
      <c r="D43" s="206"/>
      <c r="E43" s="206"/>
      <c r="F43" s="206"/>
      <c r="G43" s="155"/>
    </row>
    <row r="44" spans="2:7" s="156" customFormat="1" ht="15.05" customHeight="1">
      <c r="B44" s="153"/>
      <c r="C44" s="154" t="s">
        <v>14</v>
      </c>
      <c r="D44" s="320" t="s">
        <v>42</v>
      </c>
      <c r="E44" s="320"/>
      <c r="F44" s="320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32" sqref="E3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5" ht="13.8" thickBot="1">
      <c r="B4" s="34"/>
      <c r="C4" s="29"/>
      <c r="D4" s="30"/>
      <c r="E4" s="30"/>
    </row>
    <row r="5" spans="1:5" ht="24.75" customHeight="1" thickTop="1" thickBot="1">
      <c r="B5" s="328" t="s">
        <v>30</v>
      </c>
      <c r="C5" s="328"/>
      <c r="D5" s="328"/>
      <c r="E5" s="328"/>
    </row>
    <row r="6" spans="1:5" ht="22.55" customHeight="1" thickTop="1">
      <c r="B6" s="329" t="str">
        <f>'I.A ütem ELŐLAP'!C29</f>
        <v>KÉSZÜLT A 2112 VERESEGYHÁZ, FŐ ÚT 117-125 HRSZ: 58 SZÁM ALATT LÉTESÍTENDŐ</v>
      </c>
      <c r="C6" s="329"/>
      <c r="D6" s="329"/>
      <c r="E6" s="329"/>
    </row>
    <row r="7" spans="1:5" ht="22.55" customHeight="1" thickBot="1">
      <c r="B7" s="330" t="str">
        <f>'I.A ütem ELŐLAP'!C30</f>
        <v>VERESEGYHÁZI KATOLIKUS GIMNÁZIUM</v>
      </c>
      <c r="C7" s="330"/>
      <c r="D7" s="330"/>
      <c r="E7" s="330"/>
    </row>
    <row r="8" spans="1:5" ht="22.55" customHeight="1" thickTop="1" thickBot="1">
      <c r="B8" s="331" t="str">
        <f>'I.A ütem ELŐLAP'!C31</f>
        <v>BELSŐÉPÍTÉSZETI  TENDERDOKUMENTÁCIÓJÁHOZ</v>
      </c>
      <c r="C8" s="331"/>
      <c r="D8" s="331"/>
      <c r="E8" s="331"/>
    </row>
    <row r="9" spans="1:5" ht="24.75" customHeight="1" thickTop="1" thickBot="1">
      <c r="B9" s="328" t="str">
        <f>'I.B ütem ELŐLAP'!C32</f>
        <v>I.B ÜTEM</v>
      </c>
      <c r="C9" s="328"/>
      <c r="D9" s="328"/>
      <c r="E9" s="328"/>
    </row>
    <row r="10" spans="1:5" ht="13.8" thickTop="1"/>
    <row r="13" spans="1:5" s="45" customFormat="1" ht="19.75" customHeight="1">
      <c r="A13" s="42"/>
      <c r="B13" s="246" t="s">
        <v>23</v>
      </c>
      <c r="C13" s="247" t="s">
        <v>15</v>
      </c>
      <c r="D13" s="248" t="s">
        <v>16</v>
      </c>
      <c r="E13" s="248" t="s">
        <v>17</v>
      </c>
    </row>
    <row r="14" spans="1:5" s="55" customFormat="1" ht="20.05" customHeight="1">
      <c r="A14" s="54"/>
      <c r="B14" s="243">
        <v>1</v>
      </c>
      <c r="C14" s="43" t="s">
        <v>696</v>
      </c>
      <c r="D14" s="44">
        <f>'I.B ütem kv '!H25</f>
        <v>0</v>
      </c>
      <c r="E14" s="44">
        <f>'I.B ütem kv '!I25</f>
        <v>0</v>
      </c>
    </row>
    <row r="15" spans="1:5" s="55" customFormat="1" ht="20.05" customHeight="1">
      <c r="A15" s="54"/>
      <c r="B15" s="243">
        <v>2</v>
      </c>
      <c r="C15" s="43" t="s">
        <v>698</v>
      </c>
      <c r="D15" s="44">
        <f>'I.B ütem kv '!H33</f>
        <v>0</v>
      </c>
      <c r="E15" s="44">
        <f>'I.B ütem kv '!I33</f>
        <v>0</v>
      </c>
    </row>
    <row r="16" spans="1:5" s="55" customFormat="1" ht="20.05" customHeight="1">
      <c r="A16" s="54"/>
      <c r="B16" s="243">
        <v>3</v>
      </c>
      <c r="C16" s="43" t="s">
        <v>615</v>
      </c>
      <c r="D16" s="44">
        <f>'I.B ütem kv '!H44</f>
        <v>0</v>
      </c>
      <c r="E16" s="44">
        <f>'I.B ütem kv '!I44</f>
        <v>0</v>
      </c>
    </row>
    <row r="17" spans="1:5" s="55" customFormat="1" ht="20.05" customHeight="1">
      <c r="A17" s="54"/>
      <c r="B17" s="69">
        <v>4</v>
      </c>
      <c r="C17" s="267" t="s">
        <v>614</v>
      </c>
      <c r="D17" s="70">
        <f>'I.B ütem kv '!H142</f>
        <v>0</v>
      </c>
      <c r="E17" s="70">
        <f>'I.B ütem kv '!I142</f>
        <v>0</v>
      </c>
    </row>
    <row r="18" spans="1:5" s="55" customFormat="1" ht="20.05" customHeight="1">
      <c r="A18" s="54"/>
      <c r="B18" s="69">
        <v>5</v>
      </c>
      <c r="C18" s="268" t="s">
        <v>620</v>
      </c>
      <c r="D18" s="242">
        <f>'I.B ütem kv '!H154</f>
        <v>0</v>
      </c>
      <c r="E18" s="242">
        <f>'I.B ütem kv '!I154</f>
        <v>0</v>
      </c>
    </row>
    <row r="19" spans="1:5" s="49" customFormat="1" ht="20.05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05" customHeight="1">
      <c r="A20" s="46"/>
      <c r="B20" s="50"/>
      <c r="C20" s="51" t="s">
        <v>20</v>
      </c>
      <c r="D20" s="326">
        <f>D19+E19</f>
        <v>0</v>
      </c>
      <c r="E20" s="327"/>
    </row>
    <row r="21" spans="1:5" s="45" customFormat="1" ht="20.05" customHeight="1">
      <c r="A21" s="42"/>
      <c r="B21" s="52"/>
      <c r="C21" s="53" t="s">
        <v>21</v>
      </c>
      <c r="D21" s="332">
        <f>D20*0.27</f>
        <v>0</v>
      </c>
      <c r="E21" s="333"/>
    </row>
    <row r="22" spans="1:5" s="45" customFormat="1" ht="20.05" customHeight="1">
      <c r="A22" s="42"/>
      <c r="B22" s="52"/>
      <c r="C22" s="51" t="s">
        <v>22</v>
      </c>
      <c r="D22" s="326">
        <f>ROUND(SUM(D20:D21),0)</f>
        <v>0</v>
      </c>
      <c r="E22" s="327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4"/>
  <sheetViews>
    <sheetView view="pageBreakPreview" topLeftCell="A62" zoomScaleNormal="100" zoomScaleSheetLayoutView="100" workbookViewId="0">
      <selection activeCell="F100" sqref="F100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8.6640625" style="6" customWidth="1"/>
    <col min="7" max="7" width="8.5546875" style="6" customWidth="1"/>
    <col min="8" max="9" width="8.88671875" style="6"/>
  </cols>
  <sheetData>
    <row r="2" spans="2:9" ht="19.75" customHeight="1">
      <c r="B2" s="351" t="s">
        <v>0</v>
      </c>
      <c r="C2" s="351"/>
      <c r="D2" s="351"/>
      <c r="E2" s="351"/>
      <c r="F2" s="351"/>
      <c r="G2" s="351"/>
      <c r="H2" s="351"/>
      <c r="I2" s="351"/>
    </row>
    <row r="3" spans="2:9" ht="16.45" customHeight="1">
      <c r="B3" s="352" t="str">
        <f>'I.A ütem ELŐLAP'!C29</f>
        <v>KÉSZÜLT A 2112 VERESEGYHÁZ, FŐ ÚT 117-125 HRSZ: 58 SZÁM ALATT LÉTESÍTENDŐ</v>
      </c>
      <c r="C3" s="352"/>
      <c r="D3" s="352"/>
      <c r="E3" s="352"/>
      <c r="F3" s="352"/>
      <c r="G3" s="352"/>
      <c r="H3" s="352"/>
      <c r="I3" s="352"/>
    </row>
    <row r="4" spans="2:9" ht="21" customHeight="1">
      <c r="B4" s="351" t="str">
        <f>'I.A ütem ELŐLAP'!C30</f>
        <v>VERESEGYHÁZI KATOLIKUS GIMNÁZIUM</v>
      </c>
      <c r="C4" s="351"/>
      <c r="D4" s="351"/>
      <c r="E4" s="351"/>
      <c r="F4" s="351"/>
      <c r="G4" s="351"/>
      <c r="H4" s="351"/>
      <c r="I4" s="351"/>
    </row>
    <row r="5" spans="2:9" ht="21" customHeight="1">
      <c r="B5" s="353" t="str">
        <f>'I.A ütem ELŐLAP'!C31</f>
        <v>BELSŐÉPÍTÉSZETI  TENDERDOKUMENTÁCIÓJÁHOZ</v>
      </c>
      <c r="C5" s="353"/>
      <c r="D5" s="353"/>
      <c r="E5" s="353"/>
      <c r="F5" s="353"/>
      <c r="G5" s="353"/>
      <c r="H5" s="353"/>
      <c r="I5" s="353"/>
    </row>
    <row r="6" spans="2:9" ht="21" customHeight="1">
      <c r="B6" s="354" t="str">
        <f>' I.B ütem Összesítő '!B9:E9</f>
        <v>I.B ÜTEM</v>
      </c>
      <c r="C6" s="354"/>
      <c r="D6" s="354"/>
      <c r="E6" s="354"/>
      <c r="F6" s="354"/>
      <c r="G6" s="354"/>
      <c r="H6" s="354"/>
      <c r="I6" s="354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75" customHeight="1">
      <c r="B10" s="350" t="s">
        <v>697</v>
      </c>
      <c r="C10" s="350"/>
      <c r="D10" s="350"/>
      <c r="E10" s="350"/>
      <c r="F10" s="350"/>
      <c r="G10" s="350"/>
      <c r="H10" s="350"/>
      <c r="I10" s="350"/>
    </row>
    <row r="11" spans="2:9" ht="17.25" customHeight="1">
      <c r="B11" s="341" t="s">
        <v>622</v>
      </c>
      <c r="C11" s="342"/>
      <c r="D11" s="342"/>
      <c r="E11" s="342"/>
      <c r="F11" s="342"/>
      <c r="G11" s="342"/>
      <c r="H11" s="342"/>
      <c r="I11" s="343"/>
    </row>
    <row r="12" spans="2:9" ht="16" customHeight="1">
      <c r="B12" s="341" t="s">
        <v>31</v>
      </c>
      <c r="C12" s="342"/>
      <c r="D12" s="342"/>
      <c r="E12" s="342"/>
      <c r="F12" s="342"/>
      <c r="G12" s="342"/>
      <c r="H12" s="342"/>
      <c r="I12" s="343"/>
    </row>
    <row r="13" spans="2:9" ht="27.7" customHeight="1">
      <c r="B13" s="341" t="s">
        <v>32</v>
      </c>
      <c r="C13" s="342"/>
      <c r="D13" s="342"/>
      <c r="E13" s="342"/>
      <c r="F13" s="342"/>
      <c r="G13" s="342"/>
      <c r="H13" s="342"/>
      <c r="I13" s="343"/>
    </row>
    <row r="14" spans="2:9" s="45" customFormat="1" ht="18" customHeight="1">
      <c r="B14" s="182" t="s">
        <v>95</v>
      </c>
      <c r="C14" s="122" t="s">
        <v>645</v>
      </c>
      <c r="D14" s="183"/>
      <c r="E14" s="184"/>
      <c r="F14" s="185" t="s">
        <v>656</v>
      </c>
      <c r="G14" s="185"/>
      <c r="H14" s="185"/>
      <c r="I14" s="186"/>
    </row>
    <row r="15" spans="2:9" ht="54.8" customHeight="1">
      <c r="B15" s="263">
        <v>1</v>
      </c>
      <c r="C15" s="121" t="s">
        <v>649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.05" customHeight="1">
      <c r="B16" s="181">
        <v>2</v>
      </c>
      <c r="C16" s="121" t="s">
        <v>648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9.450000000000003">
      <c r="B17" s="263">
        <v>3</v>
      </c>
      <c r="C17" s="262" t="s">
        <v>647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5.75">
      <c r="B18" s="181">
        <v>4</v>
      </c>
      <c r="C18" s="121" t="s">
        <v>646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5.75">
      <c r="B19" s="263">
        <v>5</v>
      </c>
      <c r="C19" s="121" t="s">
        <v>650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2" t="s">
        <v>96</v>
      </c>
      <c r="C20" s="122" t="s">
        <v>659</v>
      </c>
      <c r="D20" s="183"/>
      <c r="E20" s="184"/>
      <c r="F20" s="185"/>
      <c r="G20" s="185"/>
      <c r="H20" s="185"/>
      <c r="I20" s="186"/>
    </row>
    <row r="21" spans="2:9" ht="40.549999999999997" customHeight="1">
      <c r="B21" s="181">
        <v>6</v>
      </c>
      <c r="C21" s="121" t="s">
        <v>642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6.3">
      <c r="B22" s="181">
        <v>7</v>
      </c>
      <c r="C22" s="121" t="s">
        <v>643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49999999999997" customHeight="1">
      <c r="B23" s="181">
        <v>8</v>
      </c>
      <c r="C23" s="121" t="s">
        <v>644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3" customHeight="1">
      <c r="B24" s="181">
        <v>9</v>
      </c>
      <c r="C24" s="121" t="s">
        <v>660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75" customHeight="1">
      <c r="B28" s="340" t="s">
        <v>34</v>
      </c>
      <c r="C28" s="340"/>
      <c r="D28" s="340"/>
      <c r="E28" s="340"/>
      <c r="F28" s="340"/>
      <c r="G28" s="340"/>
      <c r="H28" s="340"/>
      <c r="I28" s="340"/>
    </row>
    <row r="29" spans="2:9" ht="20.2" customHeight="1">
      <c r="B29" s="337" t="s">
        <v>101</v>
      </c>
      <c r="C29" s="338"/>
      <c r="D29" s="338"/>
      <c r="E29" s="338"/>
      <c r="F29" s="338"/>
      <c r="G29" s="338"/>
      <c r="H29" s="338"/>
      <c r="I29" s="339"/>
    </row>
    <row r="30" spans="2:9" ht="21.8" customHeight="1">
      <c r="B30" s="337" t="s">
        <v>29</v>
      </c>
      <c r="C30" s="338"/>
      <c r="D30" s="338"/>
      <c r="E30" s="338"/>
      <c r="F30" s="338"/>
      <c r="G30" s="338"/>
      <c r="H30" s="338"/>
      <c r="I30" s="339"/>
    </row>
    <row r="31" spans="2:9" ht="65.3" customHeight="1">
      <c r="B31" s="126">
        <v>1</v>
      </c>
      <c r="C31" s="264" t="s">
        <v>742</v>
      </c>
      <c r="D31" s="120">
        <v>29.22</v>
      </c>
      <c r="E31" s="187" t="s">
        <v>13</v>
      </c>
      <c r="F31" s="188"/>
      <c r="G31" s="188"/>
      <c r="H31" s="188">
        <f t="shared" ref="H31" si="6">ROUND(D31*F31, 0)</f>
        <v>0</v>
      </c>
      <c r="I31" s="188">
        <f t="shared" ref="I31" si="7">ROUND(D31*G31, 0)</f>
        <v>0</v>
      </c>
    </row>
    <row r="32" spans="2:9" ht="76.55" customHeight="1">
      <c r="B32" s="126">
        <v>2</v>
      </c>
      <c r="C32" s="264" t="s">
        <v>743</v>
      </c>
      <c r="D32" s="120">
        <v>35.57</v>
      </c>
      <c r="E32" s="187" t="s">
        <v>13</v>
      </c>
      <c r="F32" s="188"/>
      <c r="G32" s="188"/>
      <c r="H32" s="188">
        <f t="shared" ref="H32" si="8">ROUND(D32*F32, 0)</f>
        <v>0</v>
      </c>
      <c r="I32" s="188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" customHeight="1">
      <c r="B36" s="340" t="s">
        <v>608</v>
      </c>
      <c r="C36" s="340"/>
      <c r="D36" s="340"/>
      <c r="E36" s="340"/>
      <c r="F36" s="340"/>
      <c r="G36" s="340"/>
      <c r="H36" s="340"/>
      <c r="I36" s="340"/>
    </row>
    <row r="37" spans="1:9" ht="16.45" customHeight="1">
      <c r="B37" s="337" t="s">
        <v>40</v>
      </c>
      <c r="C37" s="338"/>
      <c r="D37" s="338"/>
      <c r="E37" s="338"/>
      <c r="F37" s="338"/>
      <c r="G37" s="338"/>
      <c r="H37" s="338"/>
      <c r="I37" s="339"/>
    </row>
    <row r="38" spans="1:9" ht="28.5" customHeight="1">
      <c r="B38" s="337" t="s">
        <v>27</v>
      </c>
      <c r="C38" s="338"/>
      <c r="D38" s="338"/>
      <c r="E38" s="338"/>
      <c r="F38" s="338"/>
      <c r="G38" s="338"/>
      <c r="H38" s="338"/>
      <c r="I38" s="339"/>
    </row>
    <row r="39" spans="1:9" ht="18.8" customHeight="1">
      <c r="B39" s="337" t="s">
        <v>28</v>
      </c>
      <c r="C39" s="338"/>
      <c r="D39" s="338"/>
      <c r="E39" s="338"/>
      <c r="F39" s="338"/>
      <c r="G39" s="338"/>
      <c r="H39" s="338"/>
      <c r="I39" s="339"/>
    </row>
    <row r="40" spans="1:9" s="71" customFormat="1" ht="27.25" customHeight="1">
      <c r="A40" s="72"/>
      <c r="B40" s="103">
        <v>1</v>
      </c>
      <c r="C40" s="105" t="s">
        <v>120</v>
      </c>
      <c r="D40" s="194"/>
      <c r="E40" s="194"/>
      <c r="F40" s="195"/>
      <c r="G40" s="195"/>
      <c r="H40" s="195"/>
      <c r="I40" s="196"/>
    </row>
    <row r="41" spans="1:9" s="71" customFormat="1" ht="68.25" customHeight="1">
      <c r="A41" s="72"/>
      <c r="B41" s="86"/>
      <c r="C41" s="87" t="s">
        <v>122</v>
      </c>
      <c r="D41" s="197"/>
      <c r="E41" s="197"/>
      <c r="F41" s="198"/>
      <c r="G41" s="198"/>
      <c r="H41" s="198"/>
      <c r="I41" s="199"/>
    </row>
    <row r="42" spans="1:9" s="71" customFormat="1" ht="16.45" customHeight="1">
      <c r="A42" s="72"/>
      <c r="B42" s="93"/>
      <c r="C42" s="76" t="s">
        <v>121</v>
      </c>
      <c r="D42" s="200"/>
      <c r="E42" s="200"/>
      <c r="F42" s="201"/>
      <c r="G42" s="201"/>
      <c r="H42" s="201"/>
      <c r="I42" s="202"/>
    </row>
    <row r="43" spans="1:9" s="71" customFormat="1" ht="16.45" customHeight="1">
      <c r="A43" s="72"/>
      <c r="B43" s="77"/>
      <c r="C43" s="115" t="s">
        <v>3</v>
      </c>
      <c r="D43" s="203">
        <v>3</v>
      </c>
      <c r="E43" s="203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8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55" t="s">
        <v>609</v>
      </c>
      <c r="C47" s="355"/>
      <c r="D47" s="355"/>
      <c r="E47" s="355"/>
      <c r="F47" s="355"/>
      <c r="G47" s="355"/>
      <c r="H47" s="355"/>
      <c r="I47" s="355"/>
    </row>
    <row r="48" spans="1:9" s="71" customFormat="1" ht="17.25" customHeight="1">
      <c r="B48" s="356" t="s">
        <v>187</v>
      </c>
      <c r="C48" s="357"/>
      <c r="D48" s="357"/>
      <c r="E48" s="357"/>
      <c r="F48" s="357"/>
      <c r="G48" s="357"/>
      <c r="H48" s="357"/>
      <c r="I48" s="358"/>
    </row>
    <row r="49" spans="1:9" s="71" customFormat="1" ht="15.05" customHeight="1">
      <c r="A49" s="72"/>
      <c r="B49" s="103">
        <v>1</v>
      </c>
      <c r="C49" s="105" t="s">
        <v>339</v>
      </c>
      <c r="D49" s="194"/>
      <c r="E49" s="194"/>
      <c r="F49" s="195"/>
      <c r="G49" s="195"/>
      <c r="H49" s="195"/>
      <c r="I49" s="196"/>
    </row>
    <row r="50" spans="1:9" s="71" customFormat="1" ht="16" customHeight="1">
      <c r="A50" s="72"/>
      <c r="B50" s="86"/>
      <c r="C50" s="87" t="s">
        <v>262</v>
      </c>
      <c r="D50" s="197"/>
      <c r="E50" s="197"/>
      <c r="F50" s="198"/>
      <c r="G50" s="198"/>
      <c r="H50" s="198"/>
      <c r="I50" s="199"/>
    </row>
    <row r="51" spans="1:9" s="71" customFormat="1" ht="13.5" customHeight="1">
      <c r="A51" s="72"/>
      <c r="B51" s="86"/>
      <c r="C51" s="87" t="s">
        <v>263</v>
      </c>
      <c r="D51" s="197"/>
      <c r="E51" s="197"/>
      <c r="F51" s="198"/>
      <c r="G51" s="198"/>
      <c r="H51" s="198"/>
      <c r="I51" s="199"/>
    </row>
    <row r="52" spans="1:9" s="71" customFormat="1" ht="53.25" customHeight="1">
      <c r="A52" s="72"/>
      <c r="B52" s="86"/>
      <c r="C52" s="87" t="s">
        <v>264</v>
      </c>
      <c r="D52" s="197"/>
      <c r="E52" s="197"/>
      <c r="F52" s="198"/>
      <c r="G52" s="198"/>
      <c r="H52" s="198"/>
      <c r="I52" s="199"/>
    </row>
    <row r="53" spans="1:9" s="71" customFormat="1" ht="29.3" customHeight="1">
      <c r="A53" s="72"/>
      <c r="B53" s="86"/>
      <c r="C53" s="87" t="s">
        <v>337</v>
      </c>
      <c r="D53" s="197"/>
      <c r="E53" s="197"/>
      <c r="F53" s="198"/>
      <c r="G53" s="198"/>
      <c r="H53" s="198"/>
      <c r="I53" s="199"/>
    </row>
    <row r="54" spans="1:9" s="71" customFormat="1" ht="29.3" customHeight="1">
      <c r="A54" s="72"/>
      <c r="B54" s="86"/>
      <c r="C54" s="87" t="s">
        <v>338</v>
      </c>
      <c r="D54" s="197"/>
      <c r="E54" s="197"/>
      <c r="F54" s="198"/>
      <c r="G54" s="198"/>
      <c r="H54" s="198"/>
      <c r="I54" s="199"/>
    </row>
    <row r="55" spans="1:9" s="71" customFormat="1" ht="30.05" customHeight="1">
      <c r="A55" s="72"/>
      <c r="B55" s="86"/>
      <c r="C55" s="87" t="s">
        <v>335</v>
      </c>
      <c r="D55" s="197"/>
      <c r="E55" s="197"/>
      <c r="F55" s="198"/>
      <c r="G55" s="198"/>
      <c r="H55" s="198"/>
      <c r="I55" s="199"/>
    </row>
    <row r="56" spans="1:9" s="71" customFormat="1" ht="41.5" customHeight="1">
      <c r="A56" s="72"/>
      <c r="B56" s="86"/>
      <c r="C56" s="87" t="s">
        <v>383</v>
      </c>
      <c r="D56" s="197"/>
      <c r="E56" s="197"/>
      <c r="F56" s="198"/>
      <c r="G56" s="198"/>
      <c r="H56" s="198"/>
      <c r="I56" s="199"/>
    </row>
    <row r="57" spans="1:9" s="71" customFormat="1" ht="27.7" customHeight="1">
      <c r="A57" s="72"/>
      <c r="B57" s="86"/>
      <c r="C57" s="87" t="s">
        <v>347</v>
      </c>
      <c r="D57" s="197"/>
      <c r="E57" s="197"/>
      <c r="F57" s="198"/>
      <c r="G57" s="198"/>
      <c r="H57" s="198"/>
      <c r="I57" s="199"/>
    </row>
    <row r="58" spans="1:9" s="71" customFormat="1" ht="16.45" customHeight="1">
      <c r="A58" s="72"/>
      <c r="B58" s="86"/>
      <c r="C58" s="213" t="s">
        <v>190</v>
      </c>
      <c r="D58" s="200"/>
      <c r="E58" s="200"/>
      <c r="F58" s="201"/>
      <c r="G58" s="201"/>
      <c r="H58" s="201"/>
      <c r="I58" s="202"/>
    </row>
    <row r="59" spans="1:9" s="71" customFormat="1" ht="16.45" customHeight="1">
      <c r="A59" s="72"/>
      <c r="B59" s="192"/>
      <c r="C59" s="214" t="s">
        <v>3</v>
      </c>
      <c r="D59" s="203">
        <v>1</v>
      </c>
      <c r="E59" s="203" t="s">
        <v>4</v>
      </c>
      <c r="F59" s="104"/>
      <c r="G59" s="104"/>
      <c r="H59" s="75">
        <f>ROUND(D59*F59, 0)</f>
        <v>0</v>
      </c>
      <c r="I59" s="75">
        <f>ROUND(D59*G59, 0)</f>
        <v>0</v>
      </c>
    </row>
    <row r="60" spans="1:9" s="71" customFormat="1" ht="26.3">
      <c r="A60" s="72"/>
      <c r="B60" s="103">
        <v>2</v>
      </c>
      <c r="C60" s="105" t="s">
        <v>340</v>
      </c>
      <c r="D60" s="194"/>
      <c r="E60" s="194"/>
      <c r="F60" s="195"/>
      <c r="G60" s="195"/>
      <c r="H60" s="195"/>
      <c r="I60" s="196"/>
    </row>
    <row r="61" spans="1:9" s="71" customFormat="1" ht="28.5" customHeight="1">
      <c r="A61" s="72"/>
      <c r="B61" s="86"/>
      <c r="C61" s="87" t="s">
        <v>188</v>
      </c>
      <c r="D61" s="197"/>
      <c r="E61" s="197"/>
      <c r="F61" s="198"/>
      <c r="G61" s="198"/>
      <c r="H61" s="198"/>
      <c r="I61" s="199"/>
    </row>
    <row r="62" spans="1:9" s="71" customFormat="1" ht="39.799999999999997" customHeight="1">
      <c r="A62" s="72"/>
      <c r="B62" s="86"/>
      <c r="C62" s="87" t="s">
        <v>342</v>
      </c>
      <c r="D62" s="197"/>
      <c r="E62" s="197"/>
      <c r="F62" s="198"/>
      <c r="G62" s="198"/>
      <c r="H62" s="198"/>
      <c r="I62" s="199"/>
    </row>
    <row r="63" spans="1:9" s="71" customFormat="1" ht="42.75" customHeight="1">
      <c r="A63" s="72"/>
      <c r="B63" s="86"/>
      <c r="C63" s="87" t="s">
        <v>341</v>
      </c>
      <c r="D63" s="197"/>
      <c r="E63" s="197"/>
      <c r="F63" s="198"/>
      <c r="G63" s="198"/>
      <c r="H63" s="198"/>
      <c r="I63" s="199"/>
    </row>
    <row r="64" spans="1:9" s="71" customFormat="1" ht="27.7" customHeight="1">
      <c r="A64" s="72"/>
      <c r="B64" s="86"/>
      <c r="C64" s="87" t="s">
        <v>346</v>
      </c>
      <c r="D64" s="197"/>
      <c r="E64" s="197"/>
      <c r="F64" s="198"/>
      <c r="G64" s="198"/>
      <c r="H64" s="198"/>
      <c r="I64" s="199"/>
    </row>
    <row r="65" spans="1:9" s="71" customFormat="1" ht="16.45" customHeight="1">
      <c r="A65" s="72"/>
      <c r="B65" s="93"/>
      <c r="C65" s="213" t="s">
        <v>191</v>
      </c>
      <c r="D65" s="200"/>
      <c r="E65" s="200"/>
      <c r="F65" s="201"/>
      <c r="G65" s="201"/>
      <c r="H65" s="201"/>
      <c r="I65" s="202"/>
    </row>
    <row r="66" spans="1:9" s="71" customFormat="1" ht="16.45" customHeight="1">
      <c r="A66" s="72"/>
      <c r="B66" s="77"/>
      <c r="C66" s="214" t="s">
        <v>3</v>
      </c>
      <c r="D66" s="203">
        <v>2</v>
      </c>
      <c r="E66" s="203" t="s">
        <v>4</v>
      </c>
      <c r="F66" s="104"/>
      <c r="G66" s="104"/>
      <c r="H66" s="75">
        <f>ROUND(D66*F66, 0)</f>
        <v>0</v>
      </c>
      <c r="I66" s="75">
        <f>ROUND(D66*G66, 0)</f>
        <v>0</v>
      </c>
    </row>
    <row r="67" spans="1:9" s="71" customFormat="1" ht="15.05" customHeight="1">
      <c r="A67" s="72"/>
      <c r="B67" s="103">
        <v>3</v>
      </c>
      <c r="C67" s="105" t="s">
        <v>699</v>
      </c>
      <c r="D67" s="194"/>
      <c r="E67" s="194"/>
      <c r="F67" s="195"/>
      <c r="G67" s="195"/>
      <c r="H67" s="195"/>
      <c r="I67" s="196"/>
    </row>
    <row r="68" spans="1:9" s="71" customFormat="1" ht="27.7" customHeight="1">
      <c r="A68" s="72"/>
      <c r="B68" s="86"/>
      <c r="C68" s="87" t="s">
        <v>188</v>
      </c>
      <c r="D68" s="197"/>
      <c r="E68" s="197"/>
      <c r="F68" s="198"/>
      <c r="G68" s="198"/>
      <c r="H68" s="198"/>
      <c r="I68" s="199"/>
    </row>
    <row r="69" spans="1:9" s="71" customFormat="1" ht="79.55" customHeight="1">
      <c r="A69" s="72"/>
      <c r="B69" s="86"/>
      <c r="C69" s="87" t="s">
        <v>363</v>
      </c>
      <c r="D69" s="197"/>
      <c r="E69" s="197"/>
      <c r="F69" s="198"/>
      <c r="G69" s="198"/>
      <c r="H69" s="198"/>
      <c r="I69" s="199"/>
    </row>
    <row r="70" spans="1:9" s="71" customFormat="1" ht="65.75">
      <c r="A70" s="72"/>
      <c r="B70" s="86"/>
      <c r="C70" s="293" t="s">
        <v>749</v>
      </c>
      <c r="D70" s="197"/>
      <c r="E70" s="197"/>
      <c r="F70" s="198"/>
      <c r="G70" s="198"/>
      <c r="H70" s="198"/>
      <c r="I70" s="199"/>
    </row>
    <row r="71" spans="1:9" s="71" customFormat="1" ht="27.25" customHeight="1">
      <c r="A71" s="72"/>
      <c r="B71" s="86"/>
      <c r="C71" s="87" t="s">
        <v>362</v>
      </c>
      <c r="D71" s="197"/>
      <c r="E71" s="197"/>
      <c r="F71" s="198"/>
      <c r="G71" s="198"/>
      <c r="H71" s="198"/>
      <c r="I71" s="199"/>
    </row>
    <row r="72" spans="1:9" s="71" customFormat="1" ht="16.45" customHeight="1">
      <c r="A72" s="72"/>
      <c r="B72" s="86"/>
      <c r="C72" s="213" t="s">
        <v>361</v>
      </c>
      <c r="D72" s="200"/>
      <c r="E72" s="200"/>
      <c r="F72" s="201"/>
      <c r="G72" s="201"/>
      <c r="H72" s="201"/>
      <c r="I72" s="202"/>
    </row>
    <row r="73" spans="1:9" s="71" customFormat="1" ht="16.45" customHeight="1">
      <c r="A73" s="72"/>
      <c r="B73" s="192"/>
      <c r="C73" s="214" t="s">
        <v>3</v>
      </c>
      <c r="D73" s="203">
        <v>1</v>
      </c>
      <c r="E73" s="203" t="s">
        <v>4</v>
      </c>
      <c r="F73" s="104"/>
      <c r="G73" s="104"/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603</v>
      </c>
      <c r="D74" s="194"/>
      <c r="E74" s="194"/>
      <c r="F74" s="195"/>
      <c r="G74" s="195"/>
      <c r="H74" s="195"/>
      <c r="I74" s="196"/>
    </row>
    <row r="75" spans="1:9" s="71" customFormat="1" ht="27.25" customHeight="1">
      <c r="A75" s="72"/>
      <c r="B75" s="86"/>
      <c r="C75" s="87" t="s">
        <v>188</v>
      </c>
      <c r="D75" s="197"/>
      <c r="E75" s="197"/>
      <c r="F75" s="198"/>
      <c r="G75" s="198"/>
      <c r="H75" s="198"/>
      <c r="I75" s="199"/>
    </row>
    <row r="76" spans="1:9" s="71" customFormat="1" ht="65.75">
      <c r="A76" s="72"/>
      <c r="B76" s="86"/>
      <c r="C76" s="87" t="s">
        <v>363</v>
      </c>
      <c r="D76" s="197"/>
      <c r="E76" s="197"/>
      <c r="F76" s="198"/>
      <c r="G76" s="198"/>
      <c r="H76" s="198"/>
      <c r="I76" s="199"/>
    </row>
    <row r="77" spans="1:9" s="71" customFormat="1" ht="29.3" customHeight="1">
      <c r="A77" s="72"/>
      <c r="B77" s="86"/>
      <c r="C77" s="87" t="s">
        <v>376</v>
      </c>
      <c r="D77" s="197"/>
      <c r="E77" s="197"/>
      <c r="F77" s="198"/>
      <c r="G77" s="198"/>
      <c r="H77" s="198"/>
      <c r="I77" s="199"/>
    </row>
    <row r="78" spans="1:9" s="71" customFormat="1" ht="26.3" customHeight="1">
      <c r="A78" s="72"/>
      <c r="B78" s="86"/>
      <c r="C78" s="87" t="s">
        <v>377</v>
      </c>
      <c r="D78" s="197"/>
      <c r="E78" s="197"/>
      <c r="F78" s="198"/>
      <c r="G78" s="198"/>
      <c r="H78" s="198"/>
      <c r="I78" s="199"/>
    </row>
    <row r="79" spans="1:9" s="71" customFormat="1" ht="16.45" customHeight="1">
      <c r="A79" s="72"/>
      <c r="B79" s="93"/>
      <c r="C79" s="76" t="s">
        <v>198</v>
      </c>
      <c r="D79" s="200"/>
      <c r="E79" s="200"/>
      <c r="F79" s="201"/>
      <c r="G79" s="201"/>
      <c r="H79" s="201"/>
      <c r="I79" s="202"/>
    </row>
    <row r="80" spans="1:9" s="71" customFormat="1" ht="16.45" customHeight="1">
      <c r="A80" s="72"/>
      <c r="B80" s="77"/>
      <c r="C80" s="115" t="s">
        <v>3</v>
      </c>
      <c r="D80" s="203">
        <v>12</v>
      </c>
      <c r="E80" s="203" t="s">
        <v>4</v>
      </c>
      <c r="F80" s="104"/>
      <c r="G80" s="104"/>
      <c r="H80" s="75">
        <f>ROUND(D80*F80, 0)</f>
        <v>0</v>
      </c>
      <c r="I80" s="75">
        <f>ROUND(D80*G80, 0)</f>
        <v>0</v>
      </c>
    </row>
    <row r="81" spans="1:9" s="71" customFormat="1" ht="27.25" customHeight="1">
      <c r="A81" s="72"/>
      <c r="B81" s="103">
        <v>5</v>
      </c>
      <c r="C81" s="105" t="s">
        <v>378</v>
      </c>
      <c r="D81" s="194"/>
      <c r="E81" s="194"/>
      <c r="F81" s="195"/>
      <c r="G81" s="195"/>
      <c r="H81" s="195"/>
      <c r="I81" s="196"/>
    </row>
    <row r="82" spans="1:9" s="71" customFormat="1" ht="27.7" customHeight="1">
      <c r="A82" s="72"/>
      <c r="B82" s="86"/>
      <c r="C82" s="87" t="s">
        <v>188</v>
      </c>
      <c r="D82" s="197"/>
      <c r="E82" s="197"/>
      <c r="F82" s="198"/>
      <c r="G82" s="198"/>
      <c r="H82" s="198"/>
      <c r="I82" s="199"/>
    </row>
    <row r="83" spans="1:9" s="71" customFormat="1" ht="54" customHeight="1">
      <c r="A83" s="72"/>
      <c r="B83" s="86"/>
      <c r="C83" s="87" t="s">
        <v>264</v>
      </c>
      <c r="D83" s="197"/>
      <c r="E83" s="197"/>
      <c r="F83" s="198"/>
      <c r="G83" s="198"/>
      <c r="H83" s="198"/>
      <c r="I83" s="199"/>
    </row>
    <row r="84" spans="1:9" s="71" customFormat="1" ht="16" customHeight="1">
      <c r="A84" s="72"/>
      <c r="B84" s="86"/>
      <c r="C84" s="87" t="s">
        <v>379</v>
      </c>
      <c r="D84" s="197"/>
      <c r="E84" s="197"/>
      <c r="F84" s="198"/>
      <c r="G84" s="198"/>
      <c r="H84" s="198"/>
      <c r="I84" s="199"/>
    </row>
    <row r="85" spans="1:9" s="71" customFormat="1" ht="27.7" customHeight="1">
      <c r="A85" s="72"/>
      <c r="B85" s="86"/>
      <c r="C85" s="87" t="s">
        <v>380</v>
      </c>
      <c r="D85" s="197"/>
      <c r="E85" s="197"/>
      <c r="F85" s="198"/>
      <c r="G85" s="198"/>
      <c r="H85" s="198"/>
      <c r="I85" s="199"/>
    </row>
    <row r="86" spans="1:9" s="71" customFormat="1" ht="27.25" customHeight="1">
      <c r="A86" s="72"/>
      <c r="B86" s="86"/>
      <c r="C86" s="87" t="s">
        <v>335</v>
      </c>
      <c r="D86" s="197"/>
      <c r="E86" s="197"/>
      <c r="F86" s="198"/>
      <c r="G86" s="198"/>
      <c r="H86" s="198"/>
      <c r="I86" s="199"/>
    </row>
    <row r="87" spans="1:9" s="71" customFormat="1" ht="41.5" customHeight="1">
      <c r="A87" s="72"/>
      <c r="B87" s="86"/>
      <c r="C87" s="87" t="s">
        <v>382</v>
      </c>
      <c r="D87" s="197"/>
      <c r="E87" s="197"/>
      <c r="F87" s="198"/>
      <c r="G87" s="198"/>
      <c r="H87" s="198"/>
      <c r="I87" s="199"/>
    </row>
    <row r="88" spans="1:9" s="71" customFormat="1" ht="27.25" customHeight="1">
      <c r="A88" s="72"/>
      <c r="B88" s="86"/>
      <c r="C88" s="87" t="s">
        <v>381</v>
      </c>
      <c r="D88" s="197"/>
      <c r="E88" s="197"/>
      <c r="F88" s="198"/>
      <c r="G88" s="198"/>
      <c r="H88" s="198"/>
      <c r="I88" s="199"/>
    </row>
    <row r="89" spans="1:9" s="71" customFormat="1" ht="16.45" customHeight="1">
      <c r="A89" s="72"/>
      <c r="B89" s="93"/>
      <c r="C89" s="76" t="s">
        <v>199</v>
      </c>
      <c r="D89" s="200"/>
      <c r="E89" s="200"/>
      <c r="F89" s="201"/>
      <c r="G89" s="201"/>
      <c r="H89" s="201"/>
      <c r="I89" s="202"/>
    </row>
    <row r="90" spans="1:9" s="71" customFormat="1" ht="16.45" customHeight="1">
      <c r="A90" s="72"/>
      <c r="B90" s="77"/>
      <c r="C90" s="115" t="s">
        <v>3</v>
      </c>
      <c r="D90" s="203">
        <v>2</v>
      </c>
      <c r="E90" s="203" t="s">
        <v>4</v>
      </c>
      <c r="F90" s="104"/>
      <c r="G90" s="104"/>
      <c r="H90" s="75">
        <f>ROUND(D90*F90, 0)</f>
        <v>0</v>
      </c>
      <c r="I90" s="75">
        <f>ROUND(D90*G90, 0)</f>
        <v>0</v>
      </c>
    </row>
    <row r="91" spans="1:9" s="71" customFormat="1" ht="15.05" customHeight="1">
      <c r="A91" s="72"/>
      <c r="B91" s="103">
        <v>6</v>
      </c>
      <c r="C91" s="105" t="s">
        <v>604</v>
      </c>
      <c r="D91" s="194"/>
      <c r="E91" s="194"/>
      <c r="F91" s="195"/>
      <c r="G91" s="195"/>
      <c r="H91" s="195"/>
      <c r="I91" s="196"/>
    </row>
    <row r="92" spans="1:9" s="71" customFormat="1" ht="29.3" customHeight="1">
      <c r="A92" s="72"/>
      <c r="B92" s="86"/>
      <c r="C92" s="87" t="s">
        <v>188</v>
      </c>
      <c r="D92" s="197"/>
      <c r="E92" s="197"/>
      <c r="F92" s="198"/>
      <c r="G92" s="198"/>
      <c r="H92" s="198"/>
      <c r="I92" s="199"/>
    </row>
    <row r="93" spans="1:9" s="71" customFormat="1" ht="39.799999999999997" customHeight="1">
      <c r="A93" s="72"/>
      <c r="B93" s="86"/>
      <c r="C93" s="87" t="s">
        <v>384</v>
      </c>
      <c r="D93" s="197"/>
      <c r="E93" s="197"/>
      <c r="F93" s="198"/>
      <c r="G93" s="198"/>
      <c r="H93" s="198"/>
      <c r="I93" s="199"/>
    </row>
    <row r="94" spans="1:9" s="71" customFormat="1" ht="29.3" customHeight="1">
      <c r="A94" s="72"/>
      <c r="B94" s="86"/>
      <c r="C94" s="87" t="s">
        <v>385</v>
      </c>
      <c r="D94" s="197"/>
      <c r="E94" s="197"/>
      <c r="F94" s="198"/>
      <c r="G94" s="198"/>
      <c r="H94" s="198"/>
      <c r="I94" s="199"/>
    </row>
    <row r="95" spans="1:9" s="71" customFormat="1" ht="29.3" customHeight="1">
      <c r="A95" s="72"/>
      <c r="B95" s="86"/>
      <c r="C95" s="87" t="s">
        <v>386</v>
      </c>
      <c r="D95" s="197"/>
      <c r="E95" s="197"/>
      <c r="F95" s="198"/>
      <c r="G95" s="198"/>
      <c r="H95" s="198"/>
      <c r="I95" s="199"/>
    </row>
    <row r="96" spans="1:9" s="71" customFormat="1" ht="16.45" customHeight="1">
      <c r="A96" s="72"/>
      <c r="B96" s="93"/>
      <c r="C96" s="76" t="s">
        <v>200</v>
      </c>
      <c r="D96" s="200"/>
      <c r="E96" s="200"/>
      <c r="F96" s="201"/>
      <c r="G96" s="201"/>
      <c r="H96" s="201"/>
      <c r="I96" s="202"/>
    </row>
    <row r="97" spans="1:9" s="71" customFormat="1" ht="16.45" customHeight="1">
      <c r="A97" s="72"/>
      <c r="B97" s="77"/>
      <c r="C97" s="115" t="s">
        <v>3</v>
      </c>
      <c r="D97" s="203">
        <v>9</v>
      </c>
      <c r="E97" s="203" t="s">
        <v>4</v>
      </c>
      <c r="F97" s="104"/>
      <c r="G97" s="104"/>
      <c r="H97" s="75">
        <f>ROUND(D97*F97, 0)</f>
        <v>0</v>
      </c>
      <c r="I97" s="75">
        <f>ROUND(D97*G97, 0)</f>
        <v>0</v>
      </c>
    </row>
    <row r="98" spans="1:9" s="71" customFormat="1" ht="15.05" customHeight="1">
      <c r="A98" s="72"/>
      <c r="B98" s="103">
        <v>7</v>
      </c>
      <c r="C98" s="105" t="s">
        <v>604</v>
      </c>
      <c r="D98" s="194"/>
      <c r="E98" s="194"/>
      <c r="F98" s="195"/>
      <c r="G98" s="195"/>
      <c r="H98" s="195"/>
      <c r="I98" s="196"/>
    </row>
    <row r="99" spans="1:9" s="71" customFormat="1" ht="28.5" customHeight="1">
      <c r="A99" s="72"/>
      <c r="B99" s="86"/>
      <c r="C99" s="87" t="s">
        <v>188</v>
      </c>
      <c r="D99" s="197"/>
      <c r="E99" s="197"/>
      <c r="F99" s="198"/>
      <c r="G99" s="198"/>
      <c r="H99" s="198"/>
      <c r="I99" s="199"/>
    </row>
    <row r="100" spans="1:9" s="71" customFormat="1" ht="39.799999999999997" customHeight="1">
      <c r="A100" s="72"/>
      <c r="B100" s="86"/>
      <c r="C100" s="87" t="s">
        <v>384</v>
      </c>
      <c r="D100" s="197"/>
      <c r="E100" s="197"/>
      <c r="F100" s="198"/>
      <c r="G100" s="198"/>
      <c r="H100" s="198"/>
      <c r="I100" s="199"/>
    </row>
    <row r="101" spans="1:9" s="71" customFormat="1" ht="29.3" customHeight="1">
      <c r="A101" s="72"/>
      <c r="B101" s="86"/>
      <c r="C101" s="87" t="s">
        <v>387</v>
      </c>
      <c r="D101" s="197"/>
      <c r="E101" s="197"/>
      <c r="F101" s="198"/>
      <c r="G101" s="198"/>
      <c r="H101" s="198"/>
      <c r="I101" s="199"/>
    </row>
    <row r="102" spans="1:9" s="71" customFormat="1" ht="29.3" customHeight="1">
      <c r="A102" s="72"/>
      <c r="B102" s="86"/>
      <c r="C102" s="87" t="s">
        <v>388</v>
      </c>
      <c r="D102" s="197"/>
      <c r="E102" s="197"/>
      <c r="F102" s="198"/>
      <c r="G102" s="198"/>
      <c r="H102" s="198"/>
      <c r="I102" s="199"/>
    </row>
    <row r="103" spans="1:9" s="71" customFormat="1" ht="16.45" customHeight="1">
      <c r="A103" s="72"/>
      <c r="B103" s="93"/>
      <c r="C103" s="76" t="s">
        <v>201</v>
      </c>
      <c r="D103" s="200"/>
      <c r="E103" s="200"/>
      <c r="F103" s="201"/>
      <c r="G103" s="201"/>
      <c r="H103" s="201"/>
      <c r="I103" s="202"/>
    </row>
    <row r="104" spans="1:9" s="71" customFormat="1" ht="16.45" customHeight="1">
      <c r="A104" s="72"/>
      <c r="B104" s="77"/>
      <c r="C104" s="115" t="s">
        <v>3</v>
      </c>
      <c r="D104" s="203">
        <v>30</v>
      </c>
      <c r="E104" s="203" t="s">
        <v>4</v>
      </c>
      <c r="F104" s="104"/>
      <c r="G104" s="104"/>
      <c r="H104" s="75">
        <f>ROUND(D104*F104, 0)</f>
        <v>0</v>
      </c>
      <c r="I104" s="75">
        <f>ROUND(D104*G104, 0)</f>
        <v>0</v>
      </c>
    </row>
    <row r="105" spans="1:9" s="71" customFormat="1" ht="15.05" customHeight="1">
      <c r="A105" s="72"/>
      <c r="B105" s="103">
        <v>8</v>
      </c>
      <c r="C105" s="105" t="s">
        <v>606</v>
      </c>
      <c r="D105" s="194"/>
      <c r="E105" s="194"/>
      <c r="F105" s="195"/>
      <c r="G105" s="195"/>
      <c r="H105" s="195"/>
      <c r="I105" s="196"/>
    </row>
    <row r="106" spans="1:9" s="71" customFormat="1" ht="27.7" customHeight="1">
      <c r="A106" s="72"/>
      <c r="B106" s="86"/>
      <c r="C106" s="87" t="s">
        <v>188</v>
      </c>
      <c r="D106" s="197"/>
      <c r="E106" s="197"/>
      <c r="F106" s="198"/>
      <c r="G106" s="198"/>
      <c r="H106" s="198"/>
      <c r="I106" s="199"/>
    </row>
    <row r="107" spans="1:9" s="71" customFormat="1" ht="81.25" customHeight="1">
      <c r="A107" s="72"/>
      <c r="B107" s="86"/>
      <c r="C107" s="87" t="s">
        <v>363</v>
      </c>
      <c r="D107" s="197"/>
      <c r="E107" s="197"/>
      <c r="F107" s="198"/>
      <c r="G107" s="198"/>
      <c r="H107" s="198"/>
      <c r="I107" s="199"/>
    </row>
    <row r="108" spans="1:9" s="71" customFormat="1" ht="30.05" customHeight="1">
      <c r="A108" s="72"/>
      <c r="B108" s="86"/>
      <c r="C108" s="87" t="s">
        <v>456</v>
      </c>
      <c r="D108" s="197"/>
      <c r="E108" s="197"/>
      <c r="F108" s="198"/>
      <c r="G108" s="198"/>
      <c r="H108" s="198"/>
      <c r="I108" s="199"/>
    </row>
    <row r="109" spans="1:9" s="71" customFormat="1" ht="39.799999999999997" customHeight="1">
      <c r="A109" s="72"/>
      <c r="B109" s="86"/>
      <c r="C109" s="87" t="s">
        <v>457</v>
      </c>
      <c r="D109" s="197"/>
      <c r="E109" s="197"/>
      <c r="F109" s="198"/>
      <c r="G109" s="198"/>
      <c r="H109" s="198"/>
      <c r="I109" s="199"/>
    </row>
    <row r="110" spans="1:9" s="71" customFormat="1" ht="27.25" customHeight="1">
      <c r="A110" s="72"/>
      <c r="B110" s="86"/>
      <c r="C110" s="87" t="s">
        <v>483</v>
      </c>
      <c r="D110" s="197"/>
      <c r="E110" s="197"/>
      <c r="F110" s="198"/>
      <c r="G110" s="198"/>
      <c r="H110" s="198"/>
      <c r="I110" s="199"/>
    </row>
    <row r="111" spans="1:9" s="71" customFormat="1" ht="16.45" customHeight="1">
      <c r="A111" s="72"/>
      <c r="B111" s="93"/>
      <c r="C111" s="76" t="s">
        <v>234</v>
      </c>
      <c r="D111" s="200"/>
      <c r="E111" s="200"/>
      <c r="F111" s="201"/>
      <c r="G111" s="201"/>
      <c r="H111" s="201"/>
      <c r="I111" s="202"/>
    </row>
    <row r="112" spans="1:9" s="71" customFormat="1" ht="16.45" customHeight="1">
      <c r="A112" s="72"/>
      <c r="B112" s="77"/>
      <c r="C112" s="115" t="s">
        <v>3</v>
      </c>
      <c r="D112" s="203">
        <v>6</v>
      </c>
      <c r="E112" s="203" t="s">
        <v>4</v>
      </c>
      <c r="F112" s="104"/>
      <c r="G112" s="104"/>
      <c r="H112" s="75">
        <f>ROUND(D112*F112, 0)</f>
        <v>0</v>
      </c>
      <c r="I112" s="75">
        <f>ROUND(D112*G112, 0)</f>
        <v>0</v>
      </c>
    </row>
    <row r="113" spans="1:9" s="71" customFormat="1" ht="15.05" customHeight="1">
      <c r="A113" s="72"/>
      <c r="B113" s="103">
        <v>9</v>
      </c>
      <c r="C113" s="105" t="s">
        <v>488</v>
      </c>
      <c r="D113" s="194"/>
      <c r="E113" s="194"/>
      <c r="F113" s="195"/>
      <c r="G113" s="195"/>
      <c r="H113" s="195"/>
      <c r="I113" s="196"/>
    </row>
    <row r="114" spans="1:9" s="71" customFormat="1" ht="16" customHeight="1">
      <c r="A114" s="72"/>
      <c r="B114" s="86"/>
      <c r="C114" s="87" t="s">
        <v>262</v>
      </c>
      <c r="D114" s="197"/>
      <c r="E114" s="197"/>
      <c r="F114" s="198"/>
      <c r="G114" s="198"/>
      <c r="H114" s="198"/>
      <c r="I114" s="199"/>
    </row>
    <row r="115" spans="1:9" s="71" customFormat="1" ht="13.5" customHeight="1">
      <c r="A115" s="72"/>
      <c r="B115" s="86"/>
      <c r="C115" s="87" t="s">
        <v>263</v>
      </c>
      <c r="D115" s="197"/>
      <c r="E115" s="197"/>
      <c r="F115" s="198"/>
      <c r="G115" s="198"/>
      <c r="H115" s="198"/>
      <c r="I115" s="199"/>
    </row>
    <row r="116" spans="1:9" s="71" customFormat="1" ht="53.25" customHeight="1">
      <c r="A116" s="72"/>
      <c r="B116" s="86"/>
      <c r="C116" s="87" t="s">
        <v>264</v>
      </c>
      <c r="D116" s="197"/>
      <c r="E116" s="197"/>
      <c r="F116" s="198"/>
      <c r="G116" s="198"/>
      <c r="H116" s="198"/>
      <c r="I116" s="199"/>
    </row>
    <row r="117" spans="1:9" s="71" customFormat="1" ht="13.5" customHeight="1">
      <c r="A117" s="72"/>
      <c r="B117" s="86"/>
      <c r="C117" s="87" t="s">
        <v>489</v>
      </c>
      <c r="D117" s="197"/>
      <c r="E117" s="197"/>
      <c r="F117" s="198"/>
      <c r="G117" s="198"/>
      <c r="H117" s="198"/>
      <c r="I117" s="199"/>
    </row>
    <row r="118" spans="1:9" s="71" customFormat="1" ht="29.3" customHeight="1">
      <c r="A118" s="72"/>
      <c r="B118" s="86"/>
      <c r="C118" s="87" t="s">
        <v>338</v>
      </c>
      <c r="D118" s="197"/>
      <c r="E118" s="197"/>
      <c r="F118" s="198"/>
      <c r="G118" s="198"/>
      <c r="H118" s="198"/>
      <c r="I118" s="199"/>
    </row>
    <row r="119" spans="1:9" s="71" customFormat="1" ht="30.05" customHeight="1">
      <c r="A119" s="72"/>
      <c r="B119" s="86"/>
      <c r="C119" s="87" t="s">
        <v>335</v>
      </c>
      <c r="D119" s="197"/>
      <c r="E119" s="197"/>
      <c r="F119" s="198"/>
      <c r="G119" s="198"/>
      <c r="H119" s="198"/>
      <c r="I119" s="199"/>
    </row>
    <row r="120" spans="1:9" s="71" customFormat="1" ht="27.7" customHeight="1">
      <c r="A120" s="72"/>
      <c r="B120" s="86"/>
      <c r="C120" s="87" t="s">
        <v>490</v>
      </c>
      <c r="D120" s="197"/>
      <c r="E120" s="197"/>
      <c r="F120" s="198"/>
      <c r="G120" s="198"/>
      <c r="H120" s="198"/>
      <c r="I120" s="199"/>
    </row>
    <row r="121" spans="1:9" s="71" customFormat="1" ht="16.45" customHeight="1">
      <c r="A121" s="72"/>
      <c r="B121" s="86"/>
      <c r="C121" s="213" t="s">
        <v>236</v>
      </c>
      <c r="D121" s="200"/>
      <c r="E121" s="200"/>
      <c r="F121" s="201"/>
      <c r="G121" s="201"/>
      <c r="H121" s="201"/>
      <c r="I121" s="202"/>
    </row>
    <row r="122" spans="1:9" s="71" customFormat="1" ht="16.45" customHeight="1">
      <c r="A122" s="72"/>
      <c r="B122" s="192"/>
      <c r="C122" s="214" t="s">
        <v>3</v>
      </c>
      <c r="D122" s="203">
        <v>2</v>
      </c>
      <c r="E122" s="203" t="s">
        <v>4</v>
      </c>
      <c r="F122" s="104"/>
      <c r="G122" s="104"/>
      <c r="H122" s="75">
        <f>ROUND(D122*F122, 0)</f>
        <v>0</v>
      </c>
      <c r="I122" s="75">
        <f>ROUND(D122*G122, 0)</f>
        <v>0</v>
      </c>
    </row>
    <row r="123" spans="1:9" s="71" customFormat="1" ht="15.05" customHeight="1">
      <c r="A123" s="72"/>
      <c r="B123" s="103">
        <v>10</v>
      </c>
      <c r="C123" s="105" t="s">
        <v>189</v>
      </c>
      <c r="D123" s="194"/>
      <c r="E123" s="194"/>
      <c r="F123" s="195"/>
      <c r="G123" s="195"/>
      <c r="H123" s="195"/>
      <c r="I123" s="196"/>
    </row>
    <row r="124" spans="1:9" s="71" customFormat="1" ht="27.7" customHeight="1">
      <c r="A124" s="72"/>
      <c r="B124" s="86"/>
      <c r="C124" s="87" t="s">
        <v>188</v>
      </c>
      <c r="D124" s="197"/>
      <c r="E124" s="197"/>
      <c r="F124" s="198"/>
      <c r="G124" s="198"/>
      <c r="H124" s="198"/>
      <c r="I124" s="199"/>
    </row>
    <row r="125" spans="1:9" s="71" customFormat="1" ht="54" customHeight="1">
      <c r="A125" s="72"/>
      <c r="B125" s="86"/>
      <c r="C125" s="87" t="s">
        <v>264</v>
      </c>
      <c r="D125" s="197"/>
      <c r="E125" s="197"/>
      <c r="F125" s="198"/>
      <c r="G125" s="198"/>
      <c r="H125" s="198"/>
      <c r="I125" s="199"/>
    </row>
    <row r="126" spans="1:9" s="71" customFormat="1" ht="15.05" customHeight="1">
      <c r="A126" s="72"/>
      <c r="B126" s="86"/>
      <c r="C126" s="87" t="s">
        <v>379</v>
      </c>
      <c r="D126" s="197"/>
      <c r="E126" s="197"/>
      <c r="F126" s="198"/>
      <c r="G126" s="198"/>
      <c r="H126" s="198"/>
      <c r="I126" s="199"/>
    </row>
    <row r="127" spans="1:9" s="71" customFormat="1" ht="25.55" customHeight="1">
      <c r="A127" s="72"/>
      <c r="B127" s="86"/>
      <c r="C127" s="87" t="s">
        <v>502</v>
      </c>
      <c r="D127" s="197"/>
      <c r="E127" s="197"/>
      <c r="F127" s="198"/>
      <c r="G127" s="198"/>
      <c r="H127" s="198"/>
      <c r="I127" s="199"/>
    </row>
    <row r="128" spans="1:9" s="71" customFormat="1" ht="29.3" customHeight="1">
      <c r="A128" s="72"/>
      <c r="B128" s="86"/>
      <c r="C128" s="87" t="s">
        <v>335</v>
      </c>
      <c r="D128" s="197"/>
      <c r="E128" s="197"/>
      <c r="F128" s="198"/>
      <c r="G128" s="198"/>
      <c r="H128" s="198"/>
      <c r="I128" s="199"/>
    </row>
    <row r="129" spans="1:9" s="71" customFormat="1" ht="39.799999999999997" customHeight="1">
      <c r="A129" s="72"/>
      <c r="B129" s="86"/>
      <c r="C129" s="87" t="s">
        <v>503</v>
      </c>
      <c r="D129" s="197"/>
      <c r="E129" s="197"/>
      <c r="F129" s="198"/>
      <c r="G129" s="198"/>
      <c r="H129" s="198"/>
      <c r="I129" s="199"/>
    </row>
    <row r="130" spans="1:9" s="71" customFormat="1" ht="27.7" customHeight="1">
      <c r="A130" s="72"/>
      <c r="B130" s="86"/>
      <c r="C130" s="87" t="s">
        <v>504</v>
      </c>
      <c r="D130" s="197"/>
      <c r="E130" s="197"/>
      <c r="F130" s="198"/>
      <c r="G130" s="198"/>
      <c r="H130" s="198"/>
      <c r="I130" s="199"/>
    </row>
    <row r="131" spans="1:9" s="71" customFormat="1" ht="16.45" customHeight="1">
      <c r="A131" s="72"/>
      <c r="B131" s="93"/>
      <c r="C131" s="213" t="s">
        <v>240</v>
      </c>
      <c r="D131" s="200"/>
      <c r="E131" s="200"/>
      <c r="F131" s="201"/>
      <c r="G131" s="201"/>
      <c r="H131" s="201"/>
      <c r="I131" s="202"/>
    </row>
    <row r="132" spans="1:9" s="71" customFormat="1" ht="16.45" customHeight="1">
      <c r="A132" s="72"/>
      <c r="B132" s="77"/>
      <c r="C132" s="214" t="s">
        <v>3</v>
      </c>
      <c r="D132" s="224">
        <v>1</v>
      </c>
      <c r="E132" s="224" t="s">
        <v>4</v>
      </c>
      <c r="F132" s="225"/>
      <c r="G132" s="225"/>
      <c r="H132" s="221">
        <f>ROUND(D132*F132, 0)</f>
        <v>0</v>
      </c>
      <c r="I132" s="221">
        <f>ROUND(D132*G132, 0)</f>
        <v>0</v>
      </c>
    </row>
    <row r="133" spans="1:9" s="71" customFormat="1" ht="15.05" customHeight="1">
      <c r="A133" s="72"/>
      <c r="B133" s="103">
        <v>11</v>
      </c>
      <c r="C133" s="105" t="s">
        <v>509</v>
      </c>
      <c r="D133" s="194"/>
      <c r="E133" s="194"/>
      <c r="F133" s="195"/>
      <c r="G133" s="195"/>
      <c r="H133" s="195"/>
      <c r="I133" s="196"/>
    </row>
    <row r="134" spans="1:9" s="71" customFormat="1" ht="27.7" customHeight="1">
      <c r="A134" s="72"/>
      <c r="B134" s="86"/>
      <c r="C134" s="87" t="s">
        <v>188</v>
      </c>
      <c r="D134" s="197"/>
      <c r="E134" s="197"/>
      <c r="F134" s="198"/>
      <c r="G134" s="198"/>
      <c r="H134" s="198"/>
      <c r="I134" s="199"/>
    </row>
    <row r="135" spans="1:9" s="71" customFormat="1" ht="54" customHeight="1">
      <c r="A135" s="72"/>
      <c r="B135" s="86"/>
      <c r="C135" s="87" t="s">
        <v>264</v>
      </c>
      <c r="D135" s="197"/>
      <c r="E135" s="197"/>
      <c r="F135" s="198"/>
      <c r="G135" s="198"/>
      <c r="H135" s="198"/>
      <c r="I135" s="199"/>
    </row>
    <row r="136" spans="1:9" s="71" customFormat="1" ht="16" customHeight="1">
      <c r="A136" s="72"/>
      <c r="B136" s="86"/>
      <c r="C136" s="87" t="s">
        <v>379</v>
      </c>
      <c r="D136" s="197"/>
      <c r="E136" s="197"/>
      <c r="F136" s="198"/>
      <c r="G136" s="198"/>
      <c r="H136" s="198"/>
      <c r="I136" s="199"/>
    </row>
    <row r="137" spans="1:9" s="71" customFormat="1" ht="27.7" customHeight="1">
      <c r="A137" s="72"/>
      <c r="B137" s="86"/>
      <c r="C137" s="87" t="s">
        <v>336</v>
      </c>
      <c r="D137" s="197"/>
      <c r="E137" s="197"/>
      <c r="F137" s="198"/>
      <c r="G137" s="198"/>
      <c r="H137" s="198"/>
      <c r="I137" s="199"/>
    </row>
    <row r="138" spans="1:9" s="71" customFormat="1" ht="27.25" customHeight="1">
      <c r="A138" s="72"/>
      <c r="B138" s="86"/>
      <c r="C138" s="87" t="s">
        <v>335</v>
      </c>
      <c r="D138" s="197"/>
      <c r="E138" s="197"/>
      <c r="F138" s="198"/>
      <c r="G138" s="198"/>
      <c r="H138" s="198"/>
      <c r="I138" s="199"/>
    </row>
    <row r="139" spans="1:9" s="71" customFormat="1" ht="27.25" customHeight="1">
      <c r="A139" s="72"/>
      <c r="B139" s="86"/>
      <c r="C139" s="87" t="s">
        <v>508</v>
      </c>
      <c r="D139" s="197"/>
      <c r="E139" s="197"/>
      <c r="F139" s="198"/>
      <c r="G139" s="198"/>
      <c r="H139" s="198"/>
      <c r="I139" s="199"/>
    </row>
    <row r="140" spans="1:9" s="71" customFormat="1" ht="16.45" customHeight="1">
      <c r="A140" s="72"/>
      <c r="B140" s="93"/>
      <c r="C140" s="76" t="s">
        <v>243</v>
      </c>
      <c r="D140" s="200"/>
      <c r="E140" s="200"/>
      <c r="F140" s="201"/>
      <c r="G140" s="201"/>
      <c r="H140" s="201"/>
      <c r="I140" s="202"/>
    </row>
    <row r="141" spans="1:9" s="71" customFormat="1" ht="16.45" customHeight="1">
      <c r="A141" s="72"/>
      <c r="B141" s="77"/>
      <c r="C141" s="115" t="s">
        <v>3</v>
      </c>
      <c r="D141" s="203">
        <v>1</v>
      </c>
      <c r="E141" s="203" t="s">
        <v>4</v>
      </c>
      <c r="F141" s="104"/>
      <c r="G141" s="104"/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35"/>
      <c r="C142" s="236" t="s">
        <v>24</v>
      </c>
      <c r="D142" s="237"/>
      <c r="E142" s="236"/>
      <c r="F142" s="238"/>
      <c r="G142" s="239"/>
      <c r="H142" s="240">
        <f>SUM(H59:H141)</f>
        <v>0</v>
      </c>
      <c r="I142" s="240">
        <f>SUM(I59:I141)</f>
        <v>0</v>
      </c>
    </row>
    <row r="145" spans="1:9" s="85" customFormat="1" ht="21" customHeight="1">
      <c r="B145" s="355" t="s">
        <v>612</v>
      </c>
      <c r="C145" s="355"/>
      <c r="D145" s="355"/>
      <c r="E145" s="355"/>
      <c r="F145" s="355"/>
      <c r="G145" s="355"/>
      <c r="H145" s="355"/>
      <c r="I145" s="355"/>
    </row>
    <row r="146" spans="1:9" s="71" customFormat="1" ht="17.25" customHeight="1">
      <c r="B146" s="356" t="s">
        <v>187</v>
      </c>
      <c r="C146" s="357"/>
      <c r="D146" s="357"/>
      <c r="E146" s="357"/>
      <c r="F146" s="357"/>
      <c r="G146" s="357"/>
      <c r="H146" s="357"/>
      <c r="I146" s="358"/>
    </row>
    <row r="147" spans="1:9" s="71" customFormat="1" ht="15.05" customHeight="1">
      <c r="A147" s="72"/>
      <c r="B147" s="103">
        <v>1</v>
      </c>
      <c r="C147" s="105" t="s">
        <v>599</v>
      </c>
      <c r="D147" s="194"/>
      <c r="E147" s="194"/>
      <c r="F147" s="195"/>
      <c r="G147" s="195"/>
      <c r="H147" s="195"/>
      <c r="I147" s="196"/>
    </row>
    <row r="148" spans="1:9" s="71" customFormat="1" ht="28.5" customHeight="1">
      <c r="A148" s="72"/>
      <c r="B148" s="86"/>
      <c r="C148" s="87" t="s">
        <v>188</v>
      </c>
      <c r="D148" s="197"/>
      <c r="E148" s="197"/>
      <c r="F148" s="198"/>
      <c r="G148" s="198"/>
      <c r="H148" s="198"/>
      <c r="I148" s="199"/>
    </row>
    <row r="149" spans="1:9" s="71" customFormat="1" ht="54.8" customHeight="1">
      <c r="A149" s="72"/>
      <c r="B149" s="86"/>
      <c r="C149" s="87" t="s">
        <v>601</v>
      </c>
      <c r="D149" s="197"/>
      <c r="E149" s="197"/>
      <c r="F149" s="198"/>
      <c r="G149" s="198"/>
      <c r="H149" s="198"/>
      <c r="I149" s="199"/>
    </row>
    <row r="150" spans="1:9" s="71" customFormat="1" ht="28.5" customHeight="1">
      <c r="A150" s="72"/>
      <c r="B150" s="86"/>
      <c r="C150" s="87" t="s">
        <v>600</v>
      </c>
      <c r="D150" s="197"/>
      <c r="E150" s="197"/>
      <c r="F150" s="198"/>
      <c r="G150" s="198"/>
      <c r="H150" s="198"/>
      <c r="I150" s="199"/>
    </row>
    <row r="151" spans="1:9" s="71" customFormat="1" ht="14.25" customHeight="1">
      <c r="A151" s="72"/>
      <c r="B151" s="86"/>
      <c r="C151" s="87" t="s">
        <v>602</v>
      </c>
      <c r="D151" s="197"/>
      <c r="E151" s="197"/>
      <c r="F151" s="198"/>
      <c r="G151" s="198"/>
      <c r="H151" s="198"/>
      <c r="I151" s="199"/>
    </row>
    <row r="152" spans="1:9" s="71" customFormat="1" ht="16.45" customHeight="1">
      <c r="A152" s="72"/>
      <c r="B152" s="86"/>
      <c r="C152" s="213" t="s">
        <v>257</v>
      </c>
      <c r="D152" s="200"/>
      <c r="E152" s="200"/>
      <c r="F152" s="201"/>
      <c r="G152" s="201"/>
      <c r="H152" s="201"/>
      <c r="I152" s="202"/>
    </row>
    <row r="153" spans="1:9" s="71" customFormat="1" ht="16.45" customHeight="1">
      <c r="A153" s="72"/>
      <c r="B153" s="77"/>
      <c r="C153" s="115" t="s">
        <v>3</v>
      </c>
      <c r="D153" s="203">
        <v>3</v>
      </c>
      <c r="E153" s="203" t="s">
        <v>4</v>
      </c>
      <c r="F153" s="104"/>
      <c r="G153" s="104"/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35"/>
      <c r="C154" s="236" t="s">
        <v>24</v>
      </c>
      <c r="D154" s="237"/>
      <c r="E154" s="236"/>
      <c r="F154" s="238"/>
      <c r="G154" s="239"/>
      <c r="H154" s="240">
        <f>SUM(H153:H153)</f>
        <v>0</v>
      </c>
      <c r="I154" s="240">
        <f>SUM(I153:I153)</f>
        <v>0</v>
      </c>
    </row>
  </sheetData>
  <mergeCells count="20"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  <mergeCell ref="B28:I28"/>
    <mergeCell ref="B29:I29"/>
    <mergeCell ref="B10:I10"/>
    <mergeCell ref="B11:I11"/>
    <mergeCell ref="B12:I12"/>
    <mergeCell ref="B13:I13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318" t="s">
        <v>0</v>
      </c>
      <c r="D28" s="318"/>
      <c r="E28" s="318"/>
      <c r="F28" s="318"/>
      <c r="G28" s="67"/>
    </row>
    <row r="29" spans="2:7" s="68" customFormat="1" ht="18.8" customHeight="1" thickTop="1" thickBot="1">
      <c r="B29" s="66"/>
      <c r="C29" s="321" t="s">
        <v>41</v>
      </c>
      <c r="D29" s="321"/>
      <c r="E29" s="321"/>
      <c r="F29" s="321"/>
      <c r="G29" s="67"/>
    </row>
    <row r="30" spans="2:7" s="68" customFormat="1" ht="21.8" customHeight="1" thickTop="1" thickBot="1">
      <c r="B30" s="66"/>
      <c r="C30" s="323" t="s">
        <v>44</v>
      </c>
      <c r="D30" s="323"/>
      <c r="E30" s="323"/>
      <c r="F30" s="323"/>
      <c r="G30" s="67"/>
    </row>
    <row r="31" spans="2:7" s="68" customFormat="1" ht="27.7" customHeight="1" thickTop="1" thickBot="1">
      <c r="B31" s="66"/>
      <c r="C31" s="322" t="s">
        <v>43</v>
      </c>
      <c r="D31" s="322"/>
      <c r="E31" s="322"/>
      <c r="F31" s="322"/>
      <c r="G31" s="67"/>
    </row>
    <row r="32" spans="2:7" ht="24.75" customHeight="1" thickTop="1" thickBot="1">
      <c r="B32" s="19"/>
      <c r="C32" s="324" t="s">
        <v>700</v>
      </c>
      <c r="D32" s="324"/>
      <c r="E32" s="324"/>
      <c r="F32" s="324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75" customHeight="1">
      <c r="B35" s="22"/>
      <c r="C35" s="23"/>
      <c r="D35" s="319"/>
      <c r="E35" s="319"/>
      <c r="F35" s="319"/>
      <c r="G35" s="24"/>
    </row>
    <row r="36" spans="2:7" s="156" customFormat="1" ht="15.05" customHeight="1">
      <c r="B36" s="153"/>
      <c r="C36" s="154" t="s">
        <v>45</v>
      </c>
      <c r="D36" s="325" t="s">
        <v>50</v>
      </c>
      <c r="E36" s="325"/>
      <c r="F36" s="325"/>
      <c r="G36" s="155"/>
    </row>
    <row r="37" spans="2:7" s="156" customFormat="1" ht="15.05" customHeight="1">
      <c r="B37" s="153"/>
      <c r="C37" s="154"/>
      <c r="D37" s="320" t="s">
        <v>46</v>
      </c>
      <c r="E37" s="320"/>
      <c r="F37" s="320"/>
      <c r="G37" s="155"/>
    </row>
    <row r="38" spans="2:7" s="156" customFormat="1" ht="15.05" customHeight="1">
      <c r="B38" s="153"/>
      <c r="C38" s="154"/>
      <c r="D38" s="206"/>
      <c r="E38" s="206"/>
      <c r="F38" s="206"/>
      <c r="G38" s="155"/>
    </row>
    <row r="39" spans="2:7" s="156" customFormat="1" ht="15.05" customHeight="1">
      <c r="B39" s="153"/>
      <c r="C39" s="154" t="s">
        <v>47</v>
      </c>
      <c r="D39" s="207" t="s">
        <v>48</v>
      </c>
      <c r="E39" s="206"/>
      <c r="F39" s="206"/>
      <c r="G39" s="155"/>
    </row>
    <row r="40" spans="2:7" s="156" customFormat="1" ht="15.05" customHeight="1">
      <c r="B40" s="153"/>
      <c r="C40" s="154"/>
      <c r="D40" s="320" t="s">
        <v>49</v>
      </c>
      <c r="E40" s="320"/>
      <c r="F40" s="320"/>
      <c r="G40" s="155"/>
    </row>
    <row r="41" spans="2:7" s="156" customFormat="1" ht="15.05" customHeight="1">
      <c r="B41" s="153"/>
      <c r="C41" s="154"/>
      <c r="D41" s="206"/>
      <c r="E41" s="206"/>
      <c r="F41" s="206"/>
      <c r="G41" s="155"/>
    </row>
    <row r="42" spans="2:7" s="156" customFormat="1" ht="15.05" customHeight="1">
      <c r="B42" s="153"/>
      <c r="C42" s="154"/>
      <c r="D42" s="206"/>
      <c r="E42" s="206"/>
      <c r="F42" s="206"/>
      <c r="G42" s="155"/>
    </row>
    <row r="43" spans="2:7" s="156" customFormat="1" ht="15.05" customHeight="1">
      <c r="B43" s="153"/>
      <c r="C43" s="154"/>
      <c r="D43" s="206"/>
      <c r="E43" s="206"/>
      <c r="F43" s="206"/>
      <c r="G43" s="155"/>
    </row>
    <row r="44" spans="2:7" s="156" customFormat="1" ht="15.05" customHeight="1">
      <c r="B44" s="153"/>
      <c r="C44" s="154" t="s">
        <v>14</v>
      </c>
      <c r="D44" s="320" t="s">
        <v>42</v>
      </c>
      <c r="E44" s="320"/>
      <c r="F44" s="320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28" t="s">
        <v>30</v>
      </c>
      <c r="C5" s="328"/>
      <c r="D5" s="328"/>
      <c r="E5" s="328"/>
    </row>
    <row r="6" spans="1:8" ht="22.55" customHeight="1" thickTop="1">
      <c r="B6" s="329" t="str">
        <f>'I.A ütem ELŐLAP'!C29</f>
        <v>KÉSZÜLT A 2112 VERESEGYHÁZ, FŐ ÚT 117-125 HRSZ: 58 SZÁM ALATT LÉTESÍTENDŐ</v>
      </c>
      <c r="C6" s="329"/>
      <c r="D6" s="329"/>
      <c r="E6" s="329"/>
      <c r="F6" s="31"/>
      <c r="G6" s="31"/>
      <c r="H6" s="31"/>
    </row>
    <row r="7" spans="1:8" ht="22.55" customHeight="1" thickBot="1">
      <c r="B7" s="330" t="str">
        <f>'I.A ütem ELŐLAP'!C30</f>
        <v>VERESEGYHÁZI KATOLIKUS GIMNÁZIUM</v>
      </c>
      <c r="C7" s="330"/>
      <c r="D7" s="330"/>
      <c r="E7" s="330"/>
    </row>
    <row r="8" spans="1:8" ht="22.55" customHeight="1" thickTop="1" thickBot="1">
      <c r="B8" s="331" t="str">
        <f>'I.A ütem ELŐLAP'!C31</f>
        <v>BELSŐÉPÍTÉSZETI  TENDERDOKUMENTÁCIÓJÁHOZ</v>
      </c>
      <c r="C8" s="331"/>
      <c r="D8" s="331"/>
      <c r="E8" s="331"/>
    </row>
    <row r="9" spans="1:8" ht="24.75" customHeight="1" thickTop="1" thickBot="1">
      <c r="B9" s="328" t="str">
        <f>'II. ütem ELŐLAP '!C32</f>
        <v>II. ÜTEM</v>
      </c>
      <c r="C9" s="328"/>
      <c r="D9" s="328"/>
      <c r="E9" s="328"/>
    </row>
    <row r="10" spans="1:8" ht="13.8" thickTop="1"/>
    <row r="13" spans="1:8" s="45" customFormat="1" ht="19.75" customHeight="1">
      <c r="A13" s="42"/>
      <c r="B13" s="246" t="s">
        <v>23</v>
      </c>
      <c r="C13" s="247" t="s">
        <v>15</v>
      </c>
      <c r="D13" s="248" t="s">
        <v>16</v>
      </c>
      <c r="E13" s="248" t="s">
        <v>17</v>
      </c>
    </row>
    <row r="14" spans="1:8" s="55" customFormat="1" ht="20.05" customHeight="1">
      <c r="A14" s="54"/>
      <c r="B14" s="243">
        <v>1</v>
      </c>
      <c r="C14" s="244" t="s">
        <v>726</v>
      </c>
      <c r="D14" s="245">
        <f>'II. ütem kv'!H13</f>
        <v>0</v>
      </c>
      <c r="E14" s="245">
        <f>'II. ütem kv'!I13</f>
        <v>0</v>
      </c>
    </row>
    <row r="15" spans="1:8" s="55" customFormat="1" ht="20.05" customHeight="1">
      <c r="A15" s="54"/>
      <c r="B15" s="69">
        <v>2</v>
      </c>
      <c r="C15" s="43" t="s">
        <v>675</v>
      </c>
      <c r="D15" s="44">
        <f>'II. ütem kv'!H23</f>
        <v>0</v>
      </c>
      <c r="E15" s="44">
        <f>'II. ütem kv'!I23</f>
        <v>0</v>
      </c>
    </row>
    <row r="16" spans="1:8" s="55" customFormat="1" ht="20.05" customHeight="1">
      <c r="A16" s="54"/>
      <c r="B16" s="243">
        <v>3</v>
      </c>
      <c r="C16" s="43" t="s">
        <v>613</v>
      </c>
      <c r="D16" s="44">
        <f>'II. ütem kv'!H126</f>
        <v>0</v>
      </c>
      <c r="E16" s="44">
        <f>'II. ütem kv'!I126</f>
        <v>0</v>
      </c>
    </row>
    <row r="17" spans="1:7" s="55" customFormat="1" ht="20.05" customHeight="1">
      <c r="A17" s="54"/>
      <c r="B17" s="69">
        <v>4</v>
      </c>
      <c r="C17" s="43" t="s">
        <v>618</v>
      </c>
      <c r="D17" s="44">
        <f>'II. ütem kv'!H305</f>
        <v>0</v>
      </c>
      <c r="E17" s="44">
        <f>'II. ütem kv'!I305</f>
        <v>0</v>
      </c>
    </row>
    <row r="18" spans="1:7" s="55" customFormat="1" ht="20.05" customHeight="1">
      <c r="A18" s="54"/>
      <c r="B18" s="243">
        <v>5</v>
      </c>
      <c r="C18" s="43" t="s">
        <v>18</v>
      </c>
      <c r="D18" s="44">
        <f>'II. ütem kv'!H317</f>
        <v>0</v>
      </c>
      <c r="E18" s="44">
        <f>'II. ütem kv'!I317</f>
        <v>0</v>
      </c>
    </row>
    <row r="19" spans="1:7" s="55" customFormat="1" ht="20.05" customHeight="1">
      <c r="A19" s="54"/>
      <c r="B19" s="243">
        <v>7</v>
      </c>
      <c r="C19" s="43" t="s">
        <v>615</v>
      </c>
      <c r="D19" s="44">
        <f>'II. ütem kv'!H361</f>
        <v>0</v>
      </c>
      <c r="E19" s="44">
        <f>'II. ütem kv'!I361</f>
        <v>0</v>
      </c>
    </row>
    <row r="20" spans="1:7" s="55" customFormat="1" ht="20.05" customHeight="1">
      <c r="A20" s="54"/>
      <c r="B20" s="69">
        <v>6</v>
      </c>
      <c r="C20" s="267" t="s">
        <v>614</v>
      </c>
      <c r="D20" s="70">
        <f>'II. ütem kv'!H675</f>
        <v>0</v>
      </c>
      <c r="E20" s="70">
        <f>'II. ütem kv'!I675</f>
        <v>0</v>
      </c>
    </row>
    <row r="21" spans="1:7" s="55" customFormat="1" ht="20.05" customHeight="1">
      <c r="A21" s="54"/>
      <c r="B21" s="69">
        <v>8</v>
      </c>
      <c r="C21" s="268" t="s">
        <v>616</v>
      </c>
      <c r="D21" s="44">
        <f>'II. ütem kv'!H711</f>
        <v>0</v>
      </c>
      <c r="E21" s="44">
        <f>'II. ütem kv'!I711</f>
        <v>0</v>
      </c>
      <c r="F21" s="56"/>
      <c r="G21" s="56"/>
    </row>
    <row r="22" spans="1:7" s="55" customFormat="1" ht="20.05" customHeight="1">
      <c r="A22" s="54"/>
      <c r="B22" s="243">
        <v>9</v>
      </c>
      <c r="C22" s="268" t="s">
        <v>617</v>
      </c>
      <c r="D22" s="44">
        <f>'II. ütem kv'!H741</f>
        <v>0</v>
      </c>
      <c r="E22" s="44">
        <f>'II. ütem kv'!I741</f>
        <v>0</v>
      </c>
      <c r="F22" s="56"/>
      <c r="G22" s="56"/>
    </row>
    <row r="23" spans="1:7" s="55" customFormat="1" ht="20.05" customHeight="1">
      <c r="A23" s="54"/>
      <c r="B23" s="69">
        <v>10</v>
      </c>
      <c r="C23" s="268" t="s">
        <v>620</v>
      </c>
      <c r="D23" s="242">
        <f>'II. ütem kv'!H753</f>
        <v>0</v>
      </c>
      <c r="E23" s="242">
        <f>'II. ütem kv'!I753</f>
        <v>0</v>
      </c>
      <c r="F23" s="56"/>
      <c r="G23" s="56"/>
    </row>
    <row r="24" spans="1:7" s="49" customFormat="1" ht="20.05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05" customHeight="1">
      <c r="A25" s="46"/>
      <c r="B25" s="50"/>
      <c r="C25" s="51" t="s">
        <v>20</v>
      </c>
      <c r="D25" s="326">
        <f>D24+E24</f>
        <v>0</v>
      </c>
      <c r="E25" s="327"/>
    </row>
    <row r="26" spans="1:7" s="45" customFormat="1" ht="20.05" customHeight="1">
      <c r="A26" s="42"/>
      <c r="B26" s="52"/>
      <c r="C26" s="53" t="s">
        <v>21</v>
      </c>
      <c r="D26" s="332">
        <f>D25*0.27</f>
        <v>0</v>
      </c>
      <c r="E26" s="333"/>
    </row>
    <row r="27" spans="1:7" s="45" customFormat="1" ht="20.05" customHeight="1">
      <c r="A27" s="42"/>
      <c r="B27" s="52"/>
      <c r="C27" s="51" t="s">
        <v>22</v>
      </c>
      <c r="D27" s="326">
        <f>ROUND(SUM(D25:D26),0)</f>
        <v>0</v>
      </c>
      <c r="E27" s="327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53"/>
  <sheetViews>
    <sheetView tabSelected="1" view="pageBreakPreview" topLeftCell="A680" zoomScaleNormal="100" zoomScaleSheetLayoutView="100" workbookViewId="0">
      <selection activeCell="C692" sqref="C692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7.5546875" style="5" customWidth="1"/>
    <col min="5" max="5" width="5.6640625" style="5" customWidth="1"/>
    <col min="6" max="6" width="8.88671875" style="6" customWidth="1"/>
    <col min="7" max="7" width="8.5546875" style="6" customWidth="1"/>
    <col min="8" max="9" width="9.5546875" style="6" customWidth="1"/>
  </cols>
  <sheetData>
    <row r="2" spans="2:9" ht="19.75" customHeight="1">
      <c r="B2" s="351" t="s">
        <v>0</v>
      </c>
      <c r="C2" s="351"/>
      <c r="D2" s="351"/>
      <c r="E2" s="351"/>
      <c r="F2" s="351"/>
      <c r="G2" s="351"/>
      <c r="H2" s="351"/>
      <c r="I2" s="351"/>
    </row>
    <row r="3" spans="2:9" ht="16.45" customHeight="1">
      <c r="B3" s="352" t="str">
        <f>'I.A ütem ELŐLAP'!C29</f>
        <v>KÉSZÜLT A 2112 VERESEGYHÁZ, FŐ ÚT 117-125 HRSZ: 58 SZÁM ALATT LÉTESÍTENDŐ</v>
      </c>
      <c r="C3" s="352"/>
      <c r="D3" s="352"/>
      <c r="E3" s="352"/>
      <c r="F3" s="352"/>
      <c r="G3" s="352"/>
      <c r="H3" s="352"/>
      <c r="I3" s="352"/>
    </row>
    <row r="4" spans="2:9" ht="21" customHeight="1">
      <c r="B4" s="351" t="str">
        <f>'I.A ütem ELŐLAP'!C30</f>
        <v>VERESEGYHÁZI KATOLIKUS GIMNÁZIUM</v>
      </c>
      <c r="C4" s="351"/>
      <c r="D4" s="351"/>
      <c r="E4" s="351"/>
      <c r="F4" s="351"/>
      <c r="G4" s="351"/>
      <c r="H4" s="351"/>
      <c r="I4" s="351"/>
    </row>
    <row r="5" spans="2:9" ht="21" customHeight="1">
      <c r="B5" s="353" t="str">
        <f>'I.A ütem ELŐLAP'!C31</f>
        <v>BELSŐÉPÍTÉSZETI  TENDERDOKUMENTÁCIÓJÁHOZ</v>
      </c>
      <c r="C5" s="353"/>
      <c r="D5" s="353"/>
      <c r="E5" s="353"/>
      <c r="F5" s="353"/>
      <c r="G5" s="353"/>
      <c r="H5" s="353"/>
      <c r="I5" s="353"/>
    </row>
    <row r="6" spans="2:9" ht="21" customHeight="1">
      <c r="B6" s="354" t="str">
        <f>'II. ütem ELŐLAP '!C32</f>
        <v>II. ÜTEM</v>
      </c>
      <c r="C6" s="354"/>
      <c r="D6" s="354"/>
      <c r="E6" s="354"/>
      <c r="F6" s="354"/>
      <c r="G6" s="354"/>
      <c r="H6" s="354"/>
      <c r="I6" s="354"/>
    </row>
    <row r="7" spans="2:9" ht="19.75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50" t="s">
        <v>670</v>
      </c>
      <c r="C10" s="350"/>
      <c r="D10" s="350"/>
      <c r="E10" s="350"/>
      <c r="F10" s="350"/>
      <c r="G10" s="350"/>
      <c r="H10" s="350"/>
      <c r="I10" s="350"/>
    </row>
    <row r="11" spans="2:9" ht="42.75" customHeight="1">
      <c r="B11" s="252">
        <v>1</v>
      </c>
      <c r="C11" s="180" t="s">
        <v>740</v>
      </c>
      <c r="D11" s="120">
        <v>37.950000000000003</v>
      </c>
      <c r="E11" s="187" t="s">
        <v>5</v>
      </c>
      <c r="F11" s="188"/>
      <c r="G11" s="188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3" customHeight="1">
      <c r="B12" s="252">
        <v>2</v>
      </c>
      <c r="C12" s="180" t="s">
        <v>668</v>
      </c>
      <c r="D12" s="120">
        <v>53.13</v>
      </c>
      <c r="E12" s="187" t="s">
        <v>13</v>
      </c>
      <c r="F12" s="188"/>
      <c r="G12" s="188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50" t="s">
        <v>671</v>
      </c>
      <c r="C16" s="350"/>
      <c r="D16" s="350"/>
      <c r="E16" s="350"/>
      <c r="F16" s="350"/>
      <c r="G16" s="350"/>
      <c r="H16" s="350"/>
      <c r="I16" s="350"/>
    </row>
    <row r="17" spans="2:9" ht="39.799999999999997" customHeight="1">
      <c r="B17" s="265">
        <v>1</v>
      </c>
      <c r="C17" s="262" t="s">
        <v>672</v>
      </c>
      <c r="D17" s="187">
        <f>(0.8+3.28+1.7)*1.2*4</f>
        <v>27.744</v>
      </c>
      <c r="E17" s="187" t="s">
        <v>13</v>
      </c>
      <c r="F17" s="188"/>
      <c r="G17" s="188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5" customHeight="1">
      <c r="B18" s="265">
        <v>2</v>
      </c>
      <c r="C18" s="262" t="s">
        <v>673</v>
      </c>
      <c r="D18" s="120">
        <v>76.45</v>
      </c>
      <c r="E18" s="187" t="s">
        <v>13</v>
      </c>
      <c r="F18" s="188"/>
      <c r="G18" s="188"/>
      <c r="H18" s="116">
        <f t="shared" si="2"/>
        <v>0</v>
      </c>
      <c r="I18" s="116">
        <f t="shared" si="3"/>
        <v>0</v>
      </c>
    </row>
    <row r="19" spans="2:9" ht="43.55" customHeight="1">
      <c r="B19" s="277">
        <v>3</v>
      </c>
      <c r="C19" s="276" t="s">
        <v>739</v>
      </c>
      <c r="D19" s="187">
        <v>2.4700000000000002</v>
      </c>
      <c r="E19" s="187" t="s">
        <v>13</v>
      </c>
      <c r="F19" s="188"/>
      <c r="G19" s="188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49"/>
      <c r="E21" s="250"/>
      <c r="F21" s="251"/>
      <c r="G21" s="251"/>
      <c r="H21" s="205"/>
      <c r="I21" s="205"/>
    </row>
    <row r="22" spans="2:9" s="10" customFormat="1" ht="52.45" customHeight="1">
      <c r="B22" s="126">
        <v>5</v>
      </c>
      <c r="C22" s="262" t="s">
        <v>104</v>
      </c>
      <c r="D22" s="250"/>
      <c r="E22" s="250"/>
      <c r="F22" s="251"/>
      <c r="G22" s="251"/>
      <c r="H22" s="205"/>
      <c r="I22" s="205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75" customHeight="1">
      <c r="B26" s="350" t="s">
        <v>33</v>
      </c>
      <c r="C26" s="350"/>
      <c r="D26" s="350"/>
      <c r="E26" s="350"/>
      <c r="F26" s="350"/>
      <c r="G26" s="350"/>
      <c r="H26" s="350"/>
      <c r="I26" s="350"/>
    </row>
    <row r="27" spans="2:9" ht="17.25" customHeight="1">
      <c r="B27" s="341" t="s">
        <v>622</v>
      </c>
      <c r="C27" s="342"/>
      <c r="D27" s="342"/>
      <c r="E27" s="342"/>
      <c r="F27" s="342"/>
      <c r="G27" s="342"/>
      <c r="H27" s="342"/>
      <c r="I27" s="343"/>
    </row>
    <row r="28" spans="2:9" ht="16" customHeight="1">
      <c r="B28" s="341" t="s">
        <v>31</v>
      </c>
      <c r="C28" s="342"/>
      <c r="D28" s="342"/>
      <c r="E28" s="342"/>
      <c r="F28" s="342"/>
      <c r="G28" s="342"/>
      <c r="H28" s="342"/>
      <c r="I28" s="343"/>
    </row>
    <row r="29" spans="2:9" ht="27.7" customHeight="1">
      <c r="B29" s="341" t="s">
        <v>32</v>
      </c>
      <c r="C29" s="342"/>
      <c r="D29" s="342"/>
      <c r="E29" s="342"/>
      <c r="F29" s="342"/>
      <c r="G29" s="342"/>
      <c r="H29" s="342"/>
      <c r="I29" s="343"/>
    </row>
    <row r="30" spans="2:9" s="45" customFormat="1" ht="19.75" customHeight="1">
      <c r="B30" s="182" t="s">
        <v>95</v>
      </c>
      <c r="C30" s="122" t="s">
        <v>87</v>
      </c>
      <c r="D30" s="183"/>
      <c r="E30" s="184"/>
      <c r="F30" s="185"/>
      <c r="G30" s="185"/>
      <c r="H30" s="185"/>
      <c r="I30" s="186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623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278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278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278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278" t="s">
        <v>69</v>
      </c>
      <c r="D36" s="172"/>
      <c r="E36" s="173"/>
      <c r="F36" s="174"/>
      <c r="G36" s="174"/>
      <c r="H36" s="174"/>
      <c r="I36" s="175"/>
    </row>
    <row r="37" spans="2:9" ht="16" customHeight="1">
      <c r="B37" s="159"/>
      <c r="C37" s="121" t="s">
        <v>70</v>
      </c>
      <c r="D37" s="162">
        <v>1329.14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26.3">
      <c r="B38" s="282">
        <v>2</v>
      </c>
      <c r="C38" s="305" t="s">
        <v>793</v>
      </c>
      <c r="D38" s="164"/>
      <c r="E38" s="165"/>
      <c r="F38" s="166"/>
      <c r="G38" s="166"/>
      <c r="H38" s="166"/>
      <c r="I38" s="167"/>
    </row>
    <row r="39" spans="2:9" s="39" customFormat="1" ht="41.5" customHeight="1">
      <c r="B39" s="161"/>
      <c r="C39" s="306" t="s">
        <v>624</v>
      </c>
      <c r="D39" s="168"/>
      <c r="E39" s="169"/>
      <c r="F39" s="170"/>
      <c r="G39" s="170"/>
      <c r="H39" s="170"/>
      <c r="I39" s="171"/>
    </row>
    <row r="40" spans="2:9" s="39" customFormat="1" ht="28.5" customHeight="1">
      <c r="B40" s="161"/>
      <c r="C40" s="307" t="s">
        <v>71</v>
      </c>
      <c r="D40" s="168"/>
      <c r="E40" s="169"/>
      <c r="F40" s="170"/>
      <c r="G40" s="170"/>
      <c r="H40" s="170"/>
      <c r="I40" s="171"/>
    </row>
    <row r="41" spans="2:9" s="39" customFormat="1" ht="18" customHeight="1">
      <c r="B41" s="161"/>
      <c r="C41" s="307" t="s">
        <v>72</v>
      </c>
      <c r="D41" s="168"/>
      <c r="E41" s="169"/>
      <c r="F41" s="170"/>
      <c r="G41" s="170"/>
      <c r="H41" s="170"/>
      <c r="I41" s="171"/>
    </row>
    <row r="42" spans="2:9" s="39" customFormat="1" ht="27.7" customHeight="1">
      <c r="B42" s="161"/>
      <c r="C42" s="307" t="s">
        <v>73</v>
      </c>
      <c r="D42" s="168"/>
      <c r="E42" s="169"/>
      <c r="F42" s="170"/>
      <c r="G42" s="170"/>
      <c r="H42" s="170"/>
      <c r="I42" s="171"/>
    </row>
    <row r="43" spans="2:9" s="39" customFormat="1" ht="16" customHeight="1">
      <c r="B43" s="161"/>
      <c r="C43" s="307" t="s">
        <v>74</v>
      </c>
      <c r="D43" s="168"/>
      <c r="E43" s="169"/>
      <c r="F43" s="170"/>
      <c r="G43" s="170"/>
      <c r="H43" s="170"/>
      <c r="I43" s="171"/>
    </row>
    <row r="44" spans="2:9" s="39" customFormat="1" ht="16" customHeight="1">
      <c r="B44" s="161"/>
      <c r="C44" s="307" t="s">
        <v>75</v>
      </c>
      <c r="D44" s="168"/>
      <c r="E44" s="169"/>
      <c r="F44" s="170"/>
      <c r="G44" s="170"/>
      <c r="H44" s="170"/>
      <c r="I44" s="171"/>
    </row>
    <row r="45" spans="2:9" s="39" customFormat="1" ht="27.7" customHeight="1">
      <c r="B45" s="161"/>
      <c r="C45" s="308" t="s">
        <v>76</v>
      </c>
      <c r="D45" s="172"/>
      <c r="E45" s="173"/>
      <c r="F45" s="174"/>
      <c r="G45" s="174"/>
      <c r="H45" s="174"/>
      <c r="I45" s="175"/>
    </row>
    <row r="46" spans="2:9" ht="16" customHeight="1">
      <c r="B46" s="159"/>
      <c r="C46" s="309" t="s">
        <v>788</v>
      </c>
      <c r="D46" s="310">
        <v>0</v>
      </c>
      <c r="E46" s="284" t="s">
        <v>13</v>
      </c>
      <c r="F46" s="285"/>
      <c r="G46" s="285"/>
      <c r="H46" s="285">
        <f t="shared" ref="H46" si="8">ROUND(D46*F46, 0)</f>
        <v>0</v>
      </c>
      <c r="I46" s="285">
        <f t="shared" ref="I46" si="9">ROUND(D46*G46, 0)</f>
        <v>0</v>
      </c>
    </row>
    <row r="47" spans="2:9" ht="30.05" customHeight="1">
      <c r="B47" s="123">
        <v>3</v>
      </c>
      <c r="C47" s="317" t="s">
        <v>794</v>
      </c>
      <c r="D47" s="164"/>
      <c r="E47" s="165"/>
      <c r="F47" s="166"/>
      <c r="G47" s="166"/>
      <c r="H47" s="166"/>
      <c r="I47" s="167"/>
    </row>
    <row r="48" spans="2:9" s="39" customFormat="1" ht="53.25" customHeight="1">
      <c r="B48" s="161"/>
      <c r="C48" s="163" t="s">
        <v>625</v>
      </c>
      <c r="D48" s="168"/>
      <c r="E48" s="169"/>
      <c r="F48" s="170"/>
      <c r="G48" s="170"/>
      <c r="H48" s="170"/>
      <c r="I48" s="171"/>
    </row>
    <row r="49" spans="2:9" s="39" customFormat="1" ht="15.05" customHeight="1">
      <c r="B49" s="161"/>
      <c r="C49" s="278" t="s">
        <v>66</v>
      </c>
      <c r="D49" s="168"/>
      <c r="E49" s="169"/>
      <c r="F49" s="170"/>
      <c r="G49" s="170"/>
      <c r="H49" s="170"/>
      <c r="I49" s="171"/>
    </row>
    <row r="50" spans="2:9" s="39" customFormat="1" ht="15.05" customHeight="1">
      <c r="B50" s="161"/>
      <c r="C50" s="278" t="s">
        <v>67</v>
      </c>
      <c r="D50" s="168"/>
      <c r="E50" s="169"/>
      <c r="F50" s="170"/>
      <c r="G50" s="170"/>
      <c r="H50" s="170"/>
      <c r="I50" s="171"/>
    </row>
    <row r="51" spans="2:9" s="39" customFormat="1" ht="15.05" customHeight="1">
      <c r="B51" s="161"/>
      <c r="C51" s="278" t="s">
        <v>68</v>
      </c>
      <c r="D51" s="168"/>
      <c r="E51" s="169"/>
      <c r="F51" s="170"/>
      <c r="G51" s="170"/>
      <c r="H51" s="170"/>
      <c r="I51" s="171"/>
    </row>
    <row r="52" spans="2:9" s="39" customFormat="1" ht="54.8" customHeight="1">
      <c r="B52" s="161"/>
      <c r="C52" s="278" t="s">
        <v>77</v>
      </c>
      <c r="D52" s="168"/>
      <c r="E52" s="169"/>
      <c r="F52" s="170"/>
      <c r="G52" s="170"/>
      <c r="H52" s="170"/>
      <c r="I52" s="171"/>
    </row>
    <row r="53" spans="2:9" s="39" customFormat="1" ht="16" customHeight="1">
      <c r="B53" s="161"/>
      <c r="C53" s="278" t="s">
        <v>75</v>
      </c>
      <c r="D53" s="168"/>
      <c r="E53" s="169"/>
      <c r="F53" s="170"/>
      <c r="G53" s="170"/>
      <c r="H53" s="170"/>
      <c r="I53" s="171"/>
    </row>
    <row r="54" spans="2:9" s="39" customFormat="1" ht="27.7" customHeight="1">
      <c r="B54" s="161"/>
      <c r="C54" s="279" t="s">
        <v>76</v>
      </c>
      <c r="D54" s="172"/>
      <c r="E54" s="173"/>
      <c r="F54" s="174"/>
      <c r="G54" s="174"/>
      <c r="H54" s="174"/>
      <c r="I54" s="175"/>
    </row>
    <row r="55" spans="2:9" ht="16" customHeight="1">
      <c r="B55" s="159"/>
      <c r="C55" s="121" t="s">
        <v>78</v>
      </c>
      <c r="D55" s="176">
        <v>83.4</v>
      </c>
      <c r="E55" s="177" t="s">
        <v>13</v>
      </c>
      <c r="F55" s="178"/>
      <c r="G55" s="178"/>
      <c r="H55" s="178">
        <f t="shared" ref="H55" si="10">ROUND(D55*F55, 0)</f>
        <v>0</v>
      </c>
      <c r="I55" s="178">
        <f t="shared" ref="I55" si="11">ROUND(D55*G55, 0)</f>
        <v>0</v>
      </c>
    </row>
    <row r="56" spans="2:9" ht="16.45" customHeight="1">
      <c r="B56" s="123">
        <v>4</v>
      </c>
      <c r="C56" s="316" t="s">
        <v>791</v>
      </c>
      <c r="D56" s="164"/>
      <c r="E56" s="165"/>
      <c r="F56" s="166"/>
      <c r="G56" s="166"/>
      <c r="H56" s="166"/>
      <c r="I56" s="167"/>
    </row>
    <row r="57" spans="2:9" s="39" customFormat="1" ht="40.549999999999997" customHeight="1">
      <c r="B57" s="161"/>
      <c r="C57" s="253" t="s">
        <v>79</v>
      </c>
      <c r="D57" s="168"/>
      <c r="E57" s="169"/>
      <c r="F57" s="170"/>
      <c r="G57" s="170"/>
      <c r="H57" s="170"/>
      <c r="I57" s="171"/>
    </row>
    <row r="58" spans="2:9" s="39" customFormat="1" ht="26.3">
      <c r="B58" s="161"/>
      <c r="C58" s="280" t="s">
        <v>80</v>
      </c>
      <c r="D58" s="168"/>
      <c r="E58" s="169"/>
      <c r="F58" s="170"/>
      <c r="G58" s="170"/>
      <c r="H58" s="170"/>
      <c r="I58" s="171"/>
    </row>
    <row r="59" spans="2:9" s="39" customFormat="1">
      <c r="B59" s="161"/>
      <c r="C59" s="280" t="s">
        <v>81</v>
      </c>
      <c r="D59" s="168"/>
      <c r="E59" s="169"/>
      <c r="F59" s="170"/>
      <c r="G59" s="170"/>
      <c r="H59" s="170"/>
      <c r="I59" s="171"/>
    </row>
    <row r="60" spans="2:9" s="39" customFormat="1" ht="31.5" customHeight="1">
      <c r="B60" s="161"/>
      <c r="C60" s="281" t="s">
        <v>82</v>
      </c>
      <c r="D60" s="168"/>
      <c r="E60" s="169"/>
      <c r="F60" s="170"/>
      <c r="G60" s="170"/>
      <c r="H60" s="170"/>
      <c r="I60" s="171"/>
    </row>
    <row r="61" spans="2:9" ht="16" customHeight="1">
      <c r="B61" s="159"/>
      <c r="C61" s="311" t="s">
        <v>795</v>
      </c>
      <c r="D61" s="312">
        <v>134.9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45" customHeight="1">
      <c r="B62" s="123">
        <v>5</v>
      </c>
      <c r="C62" s="316" t="s">
        <v>790</v>
      </c>
      <c r="D62" s="164"/>
      <c r="E62" s="165"/>
      <c r="F62" s="166"/>
      <c r="G62" s="166"/>
      <c r="H62" s="166"/>
      <c r="I62" s="167"/>
    </row>
    <row r="63" spans="2:9" s="39" customFormat="1" ht="40.549999999999997" customHeight="1">
      <c r="B63" s="161"/>
      <c r="C63" s="163" t="s">
        <v>83</v>
      </c>
      <c r="D63" s="168"/>
      <c r="E63" s="169"/>
      <c r="F63" s="170"/>
      <c r="G63" s="170"/>
      <c r="H63" s="170"/>
      <c r="I63" s="171"/>
    </row>
    <row r="64" spans="2:9" s="39" customFormat="1" ht="26.3">
      <c r="B64" s="161"/>
      <c r="C64" s="259" t="s">
        <v>80</v>
      </c>
      <c r="D64" s="168"/>
      <c r="E64" s="169"/>
      <c r="F64" s="170"/>
      <c r="G64" s="170"/>
      <c r="H64" s="170"/>
      <c r="I64" s="171"/>
    </row>
    <row r="65" spans="2:9" s="39" customFormat="1">
      <c r="B65" s="161"/>
      <c r="C65" s="259" t="s">
        <v>81</v>
      </c>
      <c r="D65" s="168"/>
      <c r="E65" s="169"/>
      <c r="F65" s="170"/>
      <c r="G65" s="170"/>
      <c r="H65" s="170"/>
      <c r="I65" s="171"/>
    </row>
    <row r="66" spans="2:9" s="39" customFormat="1" ht="29.3" customHeight="1">
      <c r="B66" s="161"/>
      <c r="C66" s="260" t="s">
        <v>84</v>
      </c>
      <c r="D66" s="168"/>
      <c r="E66" s="169"/>
      <c r="F66" s="170"/>
      <c r="G66" s="170"/>
      <c r="H66" s="170"/>
      <c r="I66" s="171"/>
    </row>
    <row r="67" spans="2:9" ht="16.45" customHeight="1">
      <c r="B67" s="159"/>
      <c r="C67" s="315" t="s">
        <v>797</v>
      </c>
      <c r="D67" s="312">
        <v>279.2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45" customHeight="1">
      <c r="B68" s="123">
        <v>6</v>
      </c>
      <c r="C68" s="316" t="s">
        <v>796</v>
      </c>
      <c r="D68" s="164"/>
      <c r="E68" s="165"/>
      <c r="F68" s="166"/>
      <c r="G68" s="166"/>
      <c r="H68" s="166"/>
      <c r="I68" s="167"/>
    </row>
    <row r="69" spans="2:9" s="39" customFormat="1" ht="40.549999999999997" customHeight="1">
      <c r="B69" s="161"/>
      <c r="C69" s="163" t="s">
        <v>79</v>
      </c>
      <c r="D69" s="168"/>
      <c r="E69" s="169"/>
      <c r="F69" s="170"/>
      <c r="G69" s="170"/>
      <c r="H69" s="170"/>
      <c r="I69" s="171"/>
    </row>
    <row r="70" spans="2:9" s="39" customFormat="1" ht="26.3">
      <c r="B70" s="161"/>
      <c r="C70" s="259" t="s">
        <v>80</v>
      </c>
      <c r="D70" s="168"/>
      <c r="E70" s="169"/>
      <c r="F70" s="170"/>
      <c r="G70" s="170"/>
      <c r="H70" s="170"/>
      <c r="I70" s="171"/>
    </row>
    <row r="71" spans="2:9" s="39" customFormat="1">
      <c r="B71" s="161"/>
      <c r="C71" s="259" t="s">
        <v>81</v>
      </c>
      <c r="D71" s="168"/>
      <c r="E71" s="169"/>
      <c r="F71" s="170"/>
      <c r="G71" s="170"/>
      <c r="H71" s="170"/>
      <c r="I71" s="171"/>
    </row>
    <row r="72" spans="2:9" s="39" customFormat="1" ht="55.75" customHeight="1">
      <c r="B72" s="161"/>
      <c r="C72" s="262" t="s">
        <v>85</v>
      </c>
      <c r="D72" s="168"/>
      <c r="E72" s="169"/>
      <c r="F72" s="170"/>
      <c r="G72" s="170"/>
      <c r="H72" s="170"/>
      <c r="I72" s="171"/>
    </row>
    <row r="73" spans="2:9" ht="16.45" customHeight="1">
      <c r="B73" s="159"/>
      <c r="C73" s="304" t="s">
        <v>798</v>
      </c>
      <c r="D73" s="312">
        <v>330.8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45" customHeight="1">
      <c r="B74" s="123">
        <v>7</v>
      </c>
      <c r="C74" s="191" t="s">
        <v>629</v>
      </c>
      <c r="D74" s="165"/>
      <c r="E74" s="165"/>
      <c r="F74" s="166"/>
      <c r="G74" s="166"/>
      <c r="H74" s="166"/>
      <c r="I74" s="167"/>
    </row>
    <row r="75" spans="2:9" ht="16.45" customHeight="1">
      <c r="B75" s="161"/>
      <c r="C75" s="258" t="s">
        <v>627</v>
      </c>
      <c r="D75" s="169"/>
      <c r="E75" s="169"/>
      <c r="F75" s="170"/>
      <c r="G75" s="170"/>
      <c r="H75" s="170"/>
      <c r="I75" s="171"/>
    </row>
    <row r="76" spans="2:9" s="39" customFormat="1" ht="15.05" customHeight="1">
      <c r="B76" s="161"/>
      <c r="C76" s="259" t="s">
        <v>86</v>
      </c>
      <c r="D76" s="169"/>
      <c r="E76" s="169"/>
      <c r="F76" s="170"/>
      <c r="G76" s="170"/>
      <c r="H76" s="170"/>
      <c r="I76" s="171"/>
    </row>
    <row r="77" spans="2:9" s="39" customFormat="1" ht="43.55" customHeight="1">
      <c r="B77" s="161"/>
      <c r="C77" s="259" t="s">
        <v>630</v>
      </c>
      <c r="D77" s="169"/>
      <c r="E77" s="169"/>
      <c r="F77" s="170"/>
      <c r="G77" s="170"/>
      <c r="H77" s="170"/>
      <c r="I77" s="171"/>
    </row>
    <row r="78" spans="2:9" s="39" customFormat="1" ht="16" customHeight="1">
      <c r="B78" s="161"/>
      <c r="C78" s="260" t="s">
        <v>631</v>
      </c>
      <c r="D78" s="169"/>
      <c r="E78" s="169"/>
      <c r="F78" s="170"/>
      <c r="G78" s="170"/>
      <c r="H78" s="170"/>
      <c r="I78" s="171"/>
    </row>
    <row r="79" spans="2:9" ht="14.25" customHeight="1">
      <c r="B79" s="159"/>
      <c r="C79" s="160" t="s">
        <v>732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" customHeight="1">
      <c r="B80" s="123">
        <v>8</v>
      </c>
      <c r="C80" s="261" t="s">
        <v>88</v>
      </c>
      <c r="D80" s="165"/>
      <c r="E80" s="165"/>
      <c r="F80" s="166"/>
      <c r="G80" s="166"/>
      <c r="H80" s="166"/>
      <c r="I80" s="167"/>
    </row>
    <row r="81" spans="2:9" s="39" customFormat="1" ht="53.25" customHeight="1">
      <c r="B81" s="161"/>
      <c r="C81" s="259" t="s">
        <v>632</v>
      </c>
      <c r="D81" s="169"/>
      <c r="E81" s="169"/>
      <c r="F81" s="170"/>
      <c r="G81" s="170"/>
      <c r="H81" s="170"/>
      <c r="I81" s="171"/>
    </row>
    <row r="82" spans="2:9" ht="14.25" customHeight="1">
      <c r="B82" s="159"/>
      <c r="C82" s="121" t="s">
        <v>89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" customHeight="1">
      <c r="B83" s="123">
        <v>9</v>
      </c>
      <c r="C83" s="261" t="s">
        <v>90</v>
      </c>
      <c r="D83" s="165"/>
      <c r="E83" s="165"/>
      <c r="F83" s="166"/>
      <c r="G83" s="166"/>
      <c r="H83" s="166"/>
      <c r="I83" s="167"/>
    </row>
    <row r="84" spans="2:9" s="39" customFormat="1" ht="52.6">
      <c r="B84" s="161"/>
      <c r="C84" s="259" t="s">
        <v>633</v>
      </c>
      <c r="D84" s="169"/>
      <c r="E84" s="169"/>
      <c r="F84" s="170"/>
      <c r="G84" s="170"/>
      <c r="H84" s="170"/>
      <c r="I84" s="171"/>
    </row>
    <row r="85" spans="2:9" ht="12.7" customHeight="1">
      <c r="B85" s="159"/>
      <c r="C85" s="121" t="s">
        <v>91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" hidden="1" customHeight="1">
      <c r="B86" s="123">
        <v>10</v>
      </c>
      <c r="C86" s="261" t="s">
        <v>634</v>
      </c>
      <c r="D86" s="164"/>
      <c r="E86" s="165"/>
      <c r="F86" s="166"/>
      <c r="G86" s="166"/>
      <c r="H86" s="166"/>
      <c r="I86" s="167"/>
    </row>
    <row r="87" spans="2:9" s="39" customFormat="1" ht="105.05" customHeight="1">
      <c r="B87" s="286">
        <v>10</v>
      </c>
      <c r="C87" s="283" t="s">
        <v>105</v>
      </c>
      <c r="D87" s="138"/>
      <c r="E87" s="287"/>
      <c r="F87" s="288"/>
      <c r="G87" s="288"/>
      <c r="H87" s="288"/>
      <c r="I87" s="141"/>
    </row>
    <row r="88" spans="2:9" ht="16" customHeight="1">
      <c r="B88" s="119" t="s">
        <v>733</v>
      </c>
      <c r="C88" s="121" t="s">
        <v>98</v>
      </c>
      <c r="D88" s="162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45" customHeight="1">
      <c r="B89" s="159" t="s">
        <v>734</v>
      </c>
      <c r="C89" s="121" t="s">
        <v>99</v>
      </c>
      <c r="D89" s="162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45" customHeight="1">
      <c r="B90" s="119">
        <v>11</v>
      </c>
      <c r="C90" s="262" t="s">
        <v>640</v>
      </c>
      <c r="D90" s="164"/>
      <c r="E90" s="165"/>
      <c r="F90" s="166"/>
      <c r="G90" s="166"/>
      <c r="H90" s="166"/>
      <c r="I90" s="167"/>
    </row>
    <row r="91" spans="2:9" ht="39.450000000000003">
      <c r="B91" s="161" t="s">
        <v>635</v>
      </c>
      <c r="C91" s="163" t="s">
        <v>641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75" customHeight="1">
      <c r="B92" s="182" t="s">
        <v>96</v>
      </c>
      <c r="C92" s="122" t="s">
        <v>92</v>
      </c>
      <c r="D92" s="183"/>
      <c r="E92" s="184"/>
      <c r="F92" s="185"/>
      <c r="G92" s="185"/>
      <c r="H92" s="185"/>
      <c r="I92" s="186"/>
    </row>
    <row r="93" spans="2:9" ht="30.7" customHeight="1">
      <c r="B93" s="123">
        <v>12</v>
      </c>
      <c r="C93" s="261" t="s">
        <v>731</v>
      </c>
      <c r="D93" s="165"/>
      <c r="E93" s="165"/>
      <c r="F93" s="166"/>
      <c r="G93" s="166"/>
      <c r="H93" s="166"/>
      <c r="I93" s="167"/>
    </row>
    <row r="94" spans="2:9" ht="16.45" customHeight="1">
      <c r="B94" s="159"/>
      <c r="C94" s="121" t="s">
        <v>94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61" t="s">
        <v>701</v>
      </c>
      <c r="D95" s="165"/>
      <c r="E95" s="165"/>
      <c r="F95" s="166"/>
      <c r="G95" s="166"/>
      <c r="H95" s="166"/>
      <c r="I95" s="167"/>
    </row>
    <row r="96" spans="2:9" ht="14.25" customHeight="1">
      <c r="B96" s="159"/>
      <c r="C96" s="121" t="s">
        <v>93</v>
      </c>
      <c r="D96" s="313">
        <f>380.49+16.87</f>
        <v>397.36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61" t="s">
        <v>702</v>
      </c>
      <c r="D97" s="165"/>
      <c r="E97" s="165"/>
      <c r="F97" s="166"/>
      <c r="G97" s="166"/>
      <c r="H97" s="166"/>
      <c r="I97" s="167"/>
    </row>
    <row r="98" spans="2:9" ht="14.25" customHeight="1">
      <c r="B98" s="159"/>
      <c r="C98" s="121" t="s">
        <v>638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" customHeight="1">
      <c r="B99" s="123">
        <v>15</v>
      </c>
      <c r="C99" s="261" t="s">
        <v>636</v>
      </c>
      <c r="D99" s="165"/>
      <c r="E99" s="165"/>
      <c r="F99" s="166"/>
      <c r="G99" s="166"/>
      <c r="H99" s="166"/>
      <c r="I99" s="167"/>
    </row>
    <row r="100" spans="2:9" ht="17.25" customHeight="1">
      <c r="B100" s="159"/>
      <c r="C100" s="262" t="s">
        <v>637</v>
      </c>
      <c r="D100" s="313">
        <f>20.8+202.27</f>
        <v>223.07000000000002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2" t="s">
        <v>97</v>
      </c>
      <c r="C101" s="122" t="s">
        <v>655</v>
      </c>
      <c r="D101" s="183"/>
      <c r="E101" s="184"/>
      <c r="F101" s="185"/>
      <c r="G101" s="185"/>
      <c r="H101" s="185"/>
      <c r="I101" s="186"/>
    </row>
    <row r="102" spans="2:9" ht="80.3" customHeight="1">
      <c r="B102" s="181">
        <v>16</v>
      </c>
      <c r="C102" s="121" t="s">
        <v>657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5" customHeight="1">
      <c r="B103" s="263">
        <v>17</v>
      </c>
      <c r="C103" s="283" t="s">
        <v>738</v>
      </c>
      <c r="D103" s="314">
        <v>398.8</v>
      </c>
      <c r="E103" s="289" t="s">
        <v>13</v>
      </c>
      <c r="F103" s="271"/>
      <c r="G103" s="271"/>
      <c r="H103" s="271">
        <f t="shared" si="36"/>
        <v>0</v>
      </c>
      <c r="I103" s="271">
        <f t="shared" si="37"/>
        <v>0</v>
      </c>
    </row>
    <row r="104" spans="2:9" ht="65.3" customHeight="1">
      <c r="B104" s="181">
        <v>18</v>
      </c>
      <c r="C104" s="121" t="s">
        <v>747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45" customHeight="1">
      <c r="B105" s="181">
        <v>19</v>
      </c>
      <c r="C105" s="121" t="s">
        <v>639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2" t="s">
        <v>102</v>
      </c>
      <c r="C106" s="122" t="s">
        <v>645</v>
      </c>
      <c r="D106" s="183"/>
      <c r="E106" s="184"/>
      <c r="F106" s="185" t="s">
        <v>656</v>
      </c>
      <c r="G106" s="185"/>
      <c r="H106" s="185"/>
      <c r="I106" s="186"/>
    </row>
    <row r="107" spans="2:9" ht="54.8" customHeight="1">
      <c r="B107" s="263">
        <v>20</v>
      </c>
      <c r="C107" s="121" t="s">
        <v>649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.05" customHeight="1">
      <c r="B108" s="181">
        <v>21</v>
      </c>
      <c r="C108" s="121" t="s">
        <v>648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9.450000000000003">
      <c r="B109" s="263">
        <v>22</v>
      </c>
      <c r="C109" s="262" t="s">
        <v>647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3" customHeight="1">
      <c r="B110" s="181">
        <v>23</v>
      </c>
      <c r="C110" s="121" t="s">
        <v>651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2" t="s">
        <v>103</v>
      </c>
      <c r="C111" s="122" t="s">
        <v>652</v>
      </c>
      <c r="D111" s="183"/>
      <c r="E111" s="184"/>
      <c r="F111" s="185"/>
      <c r="G111" s="185"/>
      <c r="H111" s="185"/>
      <c r="I111" s="186"/>
    </row>
    <row r="112" spans="2:9" ht="70.45" customHeight="1">
      <c r="B112" s="123">
        <v>24</v>
      </c>
      <c r="C112" s="261" t="s">
        <v>653</v>
      </c>
      <c r="D112" s="313">
        <v>29.64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2:9" ht="70" customHeight="1">
      <c r="B113" s="286">
        <v>25</v>
      </c>
      <c r="C113" s="290" t="s">
        <v>744</v>
      </c>
      <c r="D113" s="289">
        <v>21.6</v>
      </c>
      <c r="E113" s="289" t="s">
        <v>13</v>
      </c>
      <c r="F113" s="271"/>
      <c r="G113" s="271"/>
      <c r="H113" s="271">
        <f>ROUND(D113*F113, 0)</f>
        <v>0</v>
      </c>
      <c r="I113" s="271">
        <f>ROUND(D113*G113, 0)</f>
        <v>0</v>
      </c>
    </row>
    <row r="114" spans="2:9" ht="79.55" customHeight="1">
      <c r="B114" s="119">
        <v>26</v>
      </c>
      <c r="C114" s="262" t="s">
        <v>654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2:9" s="45" customFormat="1" ht="18" customHeight="1">
      <c r="B115" s="182" t="s">
        <v>658</v>
      </c>
      <c r="C115" s="122" t="s">
        <v>659</v>
      </c>
      <c r="D115" s="183"/>
      <c r="E115" s="184"/>
      <c r="F115" s="185"/>
      <c r="G115" s="185"/>
      <c r="H115" s="185"/>
      <c r="I115" s="186"/>
    </row>
    <row r="116" spans="2:9" ht="40.549999999999997" customHeight="1">
      <c r="B116" s="181">
        <v>27</v>
      </c>
      <c r="C116" s="121" t="s">
        <v>642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2:9" ht="27.7" customHeight="1">
      <c r="B117" s="181">
        <v>28</v>
      </c>
      <c r="C117" s="121" t="s">
        <v>643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2:9" ht="40.549999999999997" customHeight="1">
      <c r="B118" s="181">
        <v>29</v>
      </c>
      <c r="C118" s="262" t="s">
        <v>746</v>
      </c>
      <c r="D118" s="120">
        <v>15.37</v>
      </c>
      <c r="E118" s="120" t="s">
        <v>13</v>
      </c>
      <c r="F118" s="116"/>
      <c r="G118" s="116"/>
      <c r="H118" s="116">
        <f t="shared" ref="H118:H119" si="44">ROUND(D118*F118, 0)</f>
        <v>0</v>
      </c>
      <c r="I118" s="116">
        <f t="shared" ref="I118:I119" si="45">ROUND(D118*G118, 0)</f>
        <v>0</v>
      </c>
    </row>
    <row r="119" spans="2:9" ht="30.7" customHeight="1">
      <c r="B119" s="181">
        <v>30</v>
      </c>
      <c r="C119" s="121" t="s">
        <v>660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2:9" s="45" customFormat="1" ht="18" customHeight="1">
      <c r="B120" s="182" t="s">
        <v>662</v>
      </c>
      <c r="C120" s="122" t="s">
        <v>663</v>
      </c>
      <c r="D120" s="183"/>
      <c r="E120" s="184"/>
      <c r="F120" s="185"/>
      <c r="G120" s="185"/>
      <c r="H120" s="185"/>
      <c r="I120" s="186"/>
    </row>
    <row r="121" spans="2:9" ht="43.55" customHeight="1">
      <c r="B121" s="252">
        <v>31</v>
      </c>
      <c r="C121" s="264" t="s">
        <v>664</v>
      </c>
      <c r="D121" s="187">
        <v>39.6</v>
      </c>
      <c r="E121" s="187" t="s">
        <v>5</v>
      </c>
      <c r="F121" s="188"/>
      <c r="G121" s="188"/>
      <c r="H121" s="116">
        <f t="shared" ref="H121:H125" si="46">ROUND(D121*F121, 0)</f>
        <v>0</v>
      </c>
      <c r="I121" s="116">
        <f t="shared" ref="I121:I125" si="47">ROUND(D121*G121, 0)</f>
        <v>0</v>
      </c>
    </row>
    <row r="122" spans="2:9" ht="18" customHeight="1">
      <c r="B122" s="252">
        <v>32</v>
      </c>
      <c r="C122" s="264" t="s">
        <v>665</v>
      </c>
      <c r="D122" s="187">
        <v>18.600000000000001</v>
      </c>
      <c r="E122" s="187" t="s">
        <v>5</v>
      </c>
      <c r="F122" s="188"/>
      <c r="G122" s="188"/>
      <c r="H122" s="116">
        <f t="shared" si="46"/>
        <v>0</v>
      </c>
      <c r="I122" s="116">
        <f t="shared" si="47"/>
        <v>0</v>
      </c>
    </row>
    <row r="123" spans="2:9" ht="30.7" customHeight="1">
      <c r="B123" s="252">
        <v>33</v>
      </c>
      <c r="C123" s="264" t="s">
        <v>667</v>
      </c>
      <c r="D123" s="187">
        <v>5</v>
      </c>
      <c r="E123" s="187" t="s">
        <v>666</v>
      </c>
      <c r="F123" s="188"/>
      <c r="G123" s="188"/>
      <c r="H123" s="116">
        <f t="shared" si="46"/>
        <v>0</v>
      </c>
      <c r="I123" s="116">
        <f t="shared" si="47"/>
        <v>0</v>
      </c>
    </row>
    <row r="124" spans="2:9" ht="30.05" customHeight="1">
      <c r="B124" s="252">
        <v>34</v>
      </c>
      <c r="C124" s="264" t="s">
        <v>735</v>
      </c>
      <c r="D124" s="187">
        <v>1</v>
      </c>
      <c r="E124" s="187" t="s">
        <v>661</v>
      </c>
      <c r="F124" s="188"/>
      <c r="G124" s="188"/>
      <c r="H124" s="188">
        <f t="shared" ref="H124" si="48">ROUND(D124*F124, 0)</f>
        <v>0</v>
      </c>
      <c r="I124" s="188">
        <f t="shared" ref="I124" si="49">ROUND(D124*G124, 0)</f>
        <v>0</v>
      </c>
    </row>
    <row r="125" spans="2:9" ht="30.05" customHeight="1">
      <c r="B125" s="252">
        <v>35</v>
      </c>
      <c r="C125" s="264" t="s">
        <v>748</v>
      </c>
      <c r="D125" s="187">
        <v>1</v>
      </c>
      <c r="E125" s="187" t="s">
        <v>666</v>
      </c>
      <c r="F125" s="188"/>
      <c r="G125" s="188"/>
      <c r="H125" s="188">
        <f t="shared" si="46"/>
        <v>0</v>
      </c>
      <c r="I125" s="188">
        <f t="shared" si="47"/>
        <v>0</v>
      </c>
    </row>
    <row r="126" spans="2:9" s="45" customFormat="1" ht="18" customHeight="1">
      <c r="B126" s="57"/>
      <c r="C126" s="58" t="s">
        <v>24</v>
      </c>
      <c r="D126" s="59"/>
      <c r="E126" s="58"/>
      <c r="F126" s="60"/>
      <c r="G126" s="61"/>
      <c r="H126" s="62">
        <f>SUM(H37:H125)</f>
        <v>0</v>
      </c>
      <c r="I126" s="62">
        <f>SUM(I37:I125)</f>
        <v>0</v>
      </c>
    </row>
    <row r="127" spans="2:9" ht="13.5" customHeight="1">
      <c r="B127" s="40"/>
      <c r="C127" s="92"/>
      <c r="D127" s="36"/>
      <c r="E127" s="36"/>
      <c r="F127" s="37"/>
      <c r="G127" s="37"/>
      <c r="H127" s="37"/>
      <c r="I127" s="37"/>
    </row>
    <row r="128" spans="2:9" ht="13.5" customHeight="1">
      <c r="B128" s="40"/>
      <c r="C128" s="92"/>
      <c r="D128" s="36"/>
      <c r="E128" s="36"/>
      <c r="F128" s="37"/>
      <c r="G128" s="37"/>
      <c r="H128" s="37"/>
      <c r="I128" s="37"/>
    </row>
    <row r="129" spans="1:9" s="45" customFormat="1" ht="19.75" customHeight="1">
      <c r="A129" s="63"/>
      <c r="B129" s="344" t="s">
        <v>607</v>
      </c>
      <c r="C129" s="345"/>
      <c r="D129" s="345"/>
      <c r="E129" s="345"/>
      <c r="F129" s="345"/>
      <c r="G129" s="345"/>
      <c r="H129" s="345"/>
      <c r="I129" s="346"/>
    </row>
    <row r="130" spans="1:9" s="71" customFormat="1" ht="16.45" customHeight="1">
      <c r="A130" s="72"/>
      <c r="B130" s="347" t="s">
        <v>40</v>
      </c>
      <c r="C130" s="348"/>
      <c r="D130" s="348"/>
      <c r="E130" s="348"/>
      <c r="F130" s="348"/>
      <c r="G130" s="348"/>
      <c r="H130" s="348"/>
      <c r="I130" s="349"/>
    </row>
    <row r="131" spans="1:9" s="71" customFormat="1" ht="17.25" customHeight="1">
      <c r="A131" s="72"/>
      <c r="B131" s="347" t="s">
        <v>25</v>
      </c>
      <c r="C131" s="348"/>
      <c r="D131" s="348"/>
      <c r="E131" s="348"/>
      <c r="F131" s="348"/>
      <c r="G131" s="348"/>
      <c r="H131" s="348"/>
      <c r="I131" s="349"/>
    </row>
    <row r="132" spans="1:9" s="71" customFormat="1" ht="17.25" customHeight="1">
      <c r="A132" s="72"/>
      <c r="B132" s="347" t="s">
        <v>26</v>
      </c>
      <c r="C132" s="348"/>
      <c r="D132" s="348"/>
      <c r="E132" s="348"/>
      <c r="F132" s="348"/>
      <c r="G132" s="348"/>
      <c r="H132" s="348"/>
      <c r="I132" s="349"/>
    </row>
    <row r="133" spans="1:9" s="72" customFormat="1" ht="166.55" customHeight="1">
      <c r="B133" s="114">
        <v>1</v>
      </c>
      <c r="C133" s="106" t="s">
        <v>334</v>
      </c>
      <c r="D133" s="145"/>
      <c r="E133" s="146"/>
      <c r="F133" s="147"/>
      <c r="G133" s="147"/>
      <c r="H133" s="147"/>
      <c r="I133" s="148"/>
    </row>
    <row r="134" spans="1:9" s="72" customFormat="1">
      <c r="B134" s="334" t="s">
        <v>35</v>
      </c>
      <c r="C134" s="215" t="s">
        <v>297</v>
      </c>
      <c r="D134" s="143"/>
      <c r="E134" s="128"/>
      <c r="F134" s="129"/>
      <c r="G134" s="129"/>
      <c r="H134" s="129"/>
      <c r="I134" s="130"/>
    </row>
    <row r="135" spans="1:9" s="72" customFormat="1" ht="39.450000000000003">
      <c r="B135" s="335"/>
      <c r="C135" s="216" t="s">
        <v>296</v>
      </c>
      <c r="D135" s="142"/>
      <c r="E135" s="131"/>
      <c r="F135" s="132"/>
      <c r="G135" s="132"/>
      <c r="H135" s="132"/>
      <c r="I135" s="133"/>
    </row>
    <row r="136" spans="1:9" s="72" customFormat="1" ht="15.05" customHeight="1">
      <c r="B136" s="335"/>
      <c r="C136" s="216" t="s">
        <v>51</v>
      </c>
      <c r="D136" s="142"/>
      <c r="E136" s="131"/>
      <c r="F136" s="132"/>
      <c r="G136" s="132"/>
      <c r="H136" s="132"/>
      <c r="I136" s="133"/>
    </row>
    <row r="137" spans="1:9" s="72" customFormat="1" ht="15.05" customHeight="1">
      <c r="B137" s="335"/>
      <c r="C137" s="217" t="s">
        <v>53</v>
      </c>
      <c r="D137" s="142"/>
      <c r="E137" s="131"/>
      <c r="F137" s="132"/>
      <c r="G137" s="132"/>
      <c r="H137" s="132"/>
      <c r="I137" s="133"/>
    </row>
    <row r="138" spans="1:9" s="72" customFormat="1" ht="15.05" customHeight="1">
      <c r="B138" s="335"/>
      <c r="C138" s="218" t="s">
        <v>52</v>
      </c>
      <c r="D138" s="144"/>
      <c r="E138" s="134"/>
      <c r="F138" s="135"/>
      <c r="G138" s="135"/>
      <c r="H138" s="135"/>
      <c r="I138" s="136"/>
    </row>
    <row r="139" spans="1:9" s="72" customFormat="1" ht="15.05" customHeight="1">
      <c r="B139" s="336"/>
      <c r="C139" s="84" t="s">
        <v>36</v>
      </c>
      <c r="D139" s="73">
        <v>1</v>
      </c>
      <c r="E139" s="74" t="s">
        <v>2</v>
      </c>
      <c r="F139" s="75"/>
      <c r="G139" s="75"/>
      <c r="H139" s="75">
        <f>D139*F139</f>
        <v>0</v>
      </c>
      <c r="I139" s="75">
        <f>D139*G139</f>
        <v>0</v>
      </c>
    </row>
    <row r="140" spans="1:9" s="72" customFormat="1">
      <c r="B140" s="334" t="s">
        <v>679</v>
      </c>
      <c r="C140" s="215" t="s">
        <v>298</v>
      </c>
      <c r="D140" s="143"/>
      <c r="E140" s="128"/>
      <c r="F140" s="129"/>
      <c r="G140" s="129"/>
      <c r="H140" s="129"/>
      <c r="I140" s="130"/>
    </row>
    <row r="141" spans="1:9" s="72" customFormat="1" ht="41.5" customHeight="1">
      <c r="B141" s="335"/>
      <c r="C141" s="216" t="s">
        <v>299</v>
      </c>
      <c r="D141" s="142"/>
      <c r="E141" s="131"/>
      <c r="F141" s="132"/>
      <c r="G141" s="132"/>
      <c r="H141" s="132"/>
      <c r="I141" s="133"/>
    </row>
    <row r="142" spans="1:9" s="72" customFormat="1" ht="15.05" customHeight="1">
      <c r="B142" s="335"/>
      <c r="C142" s="216" t="s">
        <v>51</v>
      </c>
      <c r="D142" s="142"/>
      <c r="E142" s="131"/>
      <c r="F142" s="132"/>
      <c r="G142" s="132"/>
      <c r="H142" s="132"/>
      <c r="I142" s="133"/>
    </row>
    <row r="143" spans="1:9" s="72" customFormat="1" ht="15.05" customHeight="1">
      <c r="B143" s="335"/>
      <c r="C143" s="217" t="s">
        <v>53</v>
      </c>
      <c r="D143" s="142"/>
      <c r="E143" s="131"/>
      <c r="F143" s="132"/>
      <c r="G143" s="132"/>
      <c r="H143" s="132"/>
      <c r="I143" s="133"/>
    </row>
    <row r="144" spans="1:9" s="72" customFormat="1" ht="15.05" customHeight="1">
      <c r="B144" s="335"/>
      <c r="C144" s="218" t="s">
        <v>54</v>
      </c>
      <c r="D144" s="144"/>
      <c r="E144" s="134"/>
      <c r="F144" s="135"/>
      <c r="G144" s="135"/>
      <c r="H144" s="135"/>
      <c r="I144" s="136"/>
    </row>
    <row r="145" spans="2:9" s="72" customFormat="1" ht="15.05" customHeight="1">
      <c r="B145" s="336"/>
      <c r="C145" s="84" t="s">
        <v>36</v>
      </c>
      <c r="D145" s="73">
        <v>1</v>
      </c>
      <c r="E145" s="74" t="s">
        <v>2</v>
      </c>
      <c r="F145" s="75"/>
      <c r="G145" s="75"/>
      <c r="H145" s="75">
        <f>D145*F145</f>
        <v>0</v>
      </c>
      <c r="I145" s="75">
        <f>D145*G145</f>
        <v>0</v>
      </c>
    </row>
    <row r="146" spans="2:9" s="72" customFormat="1">
      <c r="B146" s="334" t="s">
        <v>680</v>
      </c>
      <c r="C146" s="215" t="s">
        <v>300</v>
      </c>
      <c r="D146" s="143"/>
      <c r="E146" s="128"/>
      <c r="F146" s="129"/>
      <c r="G146" s="129"/>
      <c r="H146" s="129"/>
      <c r="I146" s="130"/>
    </row>
    <row r="147" spans="2:9" s="72" customFormat="1" ht="26.3">
      <c r="B147" s="335"/>
      <c r="C147" s="216" t="s">
        <v>286</v>
      </c>
      <c r="D147" s="142"/>
      <c r="E147" s="131"/>
      <c r="F147" s="132"/>
      <c r="G147" s="132"/>
      <c r="H147" s="132"/>
      <c r="I147" s="133"/>
    </row>
    <row r="148" spans="2:9" s="72" customFormat="1" ht="15.05" customHeight="1">
      <c r="B148" s="335"/>
      <c r="C148" s="216" t="s">
        <v>51</v>
      </c>
      <c r="D148" s="142"/>
      <c r="E148" s="131"/>
      <c r="F148" s="132"/>
      <c r="G148" s="132"/>
      <c r="H148" s="132"/>
      <c r="I148" s="133"/>
    </row>
    <row r="149" spans="2:9" s="72" customFormat="1" ht="15.05" customHeight="1">
      <c r="B149" s="335"/>
      <c r="C149" s="217" t="s">
        <v>53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35"/>
      <c r="C150" s="218" t="s">
        <v>55</v>
      </c>
      <c r="D150" s="144"/>
      <c r="E150" s="134"/>
      <c r="F150" s="135"/>
      <c r="G150" s="135"/>
      <c r="H150" s="135"/>
      <c r="I150" s="136"/>
    </row>
    <row r="151" spans="2:9" s="72" customFormat="1" ht="15.05" customHeight="1">
      <c r="B151" s="336"/>
      <c r="C151" s="84" t="s">
        <v>36</v>
      </c>
      <c r="D151" s="73">
        <v>1</v>
      </c>
      <c r="E151" s="74" t="s">
        <v>2</v>
      </c>
      <c r="F151" s="75"/>
      <c r="G151" s="75"/>
      <c r="H151" s="75">
        <f>D151*F151</f>
        <v>0</v>
      </c>
      <c r="I151" s="75">
        <f>D151*G151</f>
        <v>0</v>
      </c>
    </row>
    <row r="152" spans="2:9" s="72" customFormat="1">
      <c r="B152" s="334" t="s">
        <v>681</v>
      </c>
      <c r="C152" s="215" t="s">
        <v>277</v>
      </c>
      <c r="D152" s="143"/>
      <c r="E152" s="128"/>
      <c r="F152" s="129"/>
      <c r="G152" s="129"/>
      <c r="H152" s="129"/>
      <c r="I152" s="130"/>
    </row>
    <row r="153" spans="2:9" s="72" customFormat="1" ht="55.75" customHeight="1">
      <c r="B153" s="335"/>
      <c r="C153" s="216" t="s">
        <v>301</v>
      </c>
      <c r="D153" s="142"/>
      <c r="E153" s="131"/>
      <c r="F153" s="132"/>
      <c r="G153" s="132"/>
      <c r="H153" s="132"/>
      <c r="I153" s="133"/>
    </row>
    <row r="154" spans="2:9" s="72" customFormat="1" ht="15.05" customHeight="1">
      <c r="B154" s="335"/>
      <c r="C154" s="216" t="s">
        <v>51</v>
      </c>
      <c r="D154" s="142"/>
      <c r="E154" s="131"/>
      <c r="F154" s="132"/>
      <c r="G154" s="132"/>
      <c r="H154" s="132"/>
      <c r="I154" s="133"/>
    </row>
    <row r="155" spans="2:9" s="72" customFormat="1" ht="15.05" customHeight="1">
      <c r="B155" s="335"/>
      <c r="C155" s="217" t="s">
        <v>37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35"/>
      <c r="C156" s="218" t="s">
        <v>59</v>
      </c>
      <c r="D156" s="144"/>
      <c r="E156" s="134"/>
      <c r="F156" s="135"/>
      <c r="G156" s="135"/>
      <c r="H156" s="135"/>
      <c r="I156" s="136"/>
    </row>
    <row r="157" spans="2:9" s="72" customFormat="1" ht="15.05" customHeight="1">
      <c r="B157" s="336"/>
      <c r="C157" s="84" t="s">
        <v>36</v>
      </c>
      <c r="D157" s="73">
        <v>5</v>
      </c>
      <c r="E157" s="74" t="s">
        <v>2</v>
      </c>
      <c r="F157" s="75"/>
      <c r="G157" s="75"/>
      <c r="H157" s="75">
        <f>D157*F157</f>
        <v>0</v>
      </c>
      <c r="I157" s="75">
        <f>D157*G157</f>
        <v>0</v>
      </c>
    </row>
    <row r="158" spans="2:9" s="72" customFormat="1">
      <c r="B158" s="334" t="s">
        <v>682</v>
      </c>
      <c r="C158" s="215" t="s">
        <v>280</v>
      </c>
      <c r="D158" s="143"/>
      <c r="E158" s="128"/>
      <c r="F158" s="129"/>
      <c r="G158" s="129"/>
      <c r="H158" s="129"/>
      <c r="I158" s="130"/>
    </row>
    <row r="159" spans="2:9" s="72" customFormat="1" ht="40.549999999999997" customHeight="1">
      <c r="B159" s="335"/>
      <c r="C159" s="216" t="s">
        <v>286</v>
      </c>
      <c r="D159" s="142"/>
      <c r="E159" s="131"/>
      <c r="F159" s="132"/>
      <c r="G159" s="132"/>
      <c r="H159" s="132"/>
      <c r="I159" s="133"/>
    </row>
    <row r="160" spans="2:9" s="72" customFormat="1" ht="15.05" customHeight="1">
      <c r="B160" s="335"/>
      <c r="C160" s="216" t="s">
        <v>51</v>
      </c>
      <c r="D160" s="142"/>
      <c r="E160" s="131"/>
      <c r="F160" s="132"/>
      <c r="G160" s="132"/>
      <c r="H160" s="132"/>
      <c r="I160" s="133"/>
    </row>
    <row r="161" spans="2:9" s="72" customFormat="1" ht="15.05" customHeight="1">
      <c r="B161" s="335"/>
      <c r="C161" s="217" t="s">
        <v>37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35"/>
      <c r="C162" s="218" t="s">
        <v>61</v>
      </c>
      <c r="D162" s="144"/>
      <c r="E162" s="134"/>
      <c r="F162" s="135"/>
      <c r="G162" s="135"/>
      <c r="H162" s="135"/>
      <c r="I162" s="136"/>
    </row>
    <row r="163" spans="2:9" s="72" customFormat="1" ht="15.05" customHeight="1">
      <c r="B163" s="336"/>
      <c r="C163" s="84" t="s">
        <v>36</v>
      </c>
      <c r="D163" s="73">
        <v>4</v>
      </c>
      <c r="E163" s="74" t="s">
        <v>2</v>
      </c>
      <c r="F163" s="75"/>
      <c r="G163" s="75"/>
      <c r="H163" s="75">
        <f>D163*F163</f>
        <v>0</v>
      </c>
      <c r="I163" s="75">
        <f>D163*G163</f>
        <v>0</v>
      </c>
    </row>
    <row r="164" spans="2:9" s="72" customFormat="1">
      <c r="B164" s="334" t="s">
        <v>683</v>
      </c>
      <c r="C164" s="215" t="s">
        <v>278</v>
      </c>
      <c r="D164" s="143"/>
      <c r="E164" s="128"/>
      <c r="F164" s="129"/>
      <c r="G164" s="129"/>
      <c r="H164" s="129"/>
      <c r="I164" s="130"/>
    </row>
    <row r="165" spans="2:9" s="72" customFormat="1" ht="53.25" customHeight="1">
      <c r="B165" s="335"/>
      <c r="C165" s="216" t="s">
        <v>287</v>
      </c>
      <c r="D165" s="142"/>
      <c r="E165" s="131"/>
      <c r="F165" s="132"/>
      <c r="G165" s="132"/>
      <c r="H165" s="132"/>
      <c r="I165" s="133"/>
    </row>
    <row r="166" spans="2:9" s="72" customFormat="1" ht="15.05" customHeight="1">
      <c r="B166" s="335"/>
      <c r="C166" s="216" t="s">
        <v>51</v>
      </c>
      <c r="D166" s="142"/>
      <c r="E166" s="131"/>
      <c r="F166" s="132"/>
      <c r="G166" s="132"/>
      <c r="H166" s="132"/>
      <c r="I166" s="133"/>
    </row>
    <row r="167" spans="2:9" s="72" customFormat="1" ht="15.05" customHeight="1">
      <c r="B167" s="335"/>
      <c r="C167" s="217" t="s">
        <v>37</v>
      </c>
      <c r="D167" s="142"/>
      <c r="E167" s="131"/>
      <c r="F167" s="132"/>
      <c r="G167" s="132"/>
      <c r="H167" s="132"/>
      <c r="I167" s="133"/>
    </row>
    <row r="168" spans="2:9" s="72" customFormat="1" ht="15.05" customHeight="1">
      <c r="B168" s="335"/>
      <c r="C168" s="218" t="s">
        <v>62</v>
      </c>
      <c r="D168" s="144"/>
      <c r="E168" s="134"/>
      <c r="F168" s="135"/>
      <c r="G168" s="135"/>
      <c r="H168" s="135"/>
      <c r="I168" s="136"/>
    </row>
    <row r="169" spans="2:9" s="72" customFormat="1" ht="15.05" customHeight="1">
      <c r="B169" s="336"/>
      <c r="C169" s="84" t="s">
        <v>36</v>
      </c>
      <c r="D169" s="73">
        <v>8</v>
      </c>
      <c r="E169" s="74" t="s">
        <v>2</v>
      </c>
      <c r="F169" s="75"/>
      <c r="G169" s="75"/>
      <c r="H169" s="75">
        <f>D169*F169</f>
        <v>0</v>
      </c>
      <c r="I169" s="75">
        <f>D169*G169</f>
        <v>0</v>
      </c>
    </row>
    <row r="170" spans="2:9" s="72" customFormat="1">
      <c r="B170" s="334" t="s">
        <v>684</v>
      </c>
      <c r="C170" s="215" t="s">
        <v>280</v>
      </c>
      <c r="D170" s="143"/>
      <c r="E170" s="128"/>
      <c r="F170" s="129"/>
      <c r="G170" s="129"/>
      <c r="H170" s="129"/>
      <c r="I170" s="130"/>
    </row>
    <row r="171" spans="2:9" s="72" customFormat="1" ht="39.450000000000003">
      <c r="B171" s="335"/>
      <c r="C171" s="216" t="s">
        <v>302</v>
      </c>
      <c r="D171" s="142"/>
      <c r="E171" s="131"/>
      <c r="F171" s="132"/>
      <c r="G171" s="132"/>
      <c r="H171" s="132"/>
      <c r="I171" s="133"/>
    </row>
    <row r="172" spans="2:9" s="72" customFormat="1" ht="15.05" customHeight="1">
      <c r="B172" s="335"/>
      <c r="C172" s="216" t="s">
        <v>51</v>
      </c>
      <c r="D172" s="142"/>
      <c r="E172" s="131"/>
      <c r="F172" s="132"/>
      <c r="G172" s="132"/>
      <c r="H172" s="132"/>
      <c r="I172" s="133"/>
    </row>
    <row r="173" spans="2:9" s="72" customFormat="1" ht="15.05" customHeight="1">
      <c r="B173" s="335"/>
      <c r="C173" s="217" t="s">
        <v>37</v>
      </c>
      <c r="D173" s="142"/>
      <c r="E173" s="131"/>
      <c r="F173" s="132"/>
      <c r="G173" s="132"/>
      <c r="H173" s="132"/>
      <c r="I173" s="133"/>
    </row>
    <row r="174" spans="2:9" s="72" customFormat="1" ht="15.05" customHeight="1">
      <c r="B174" s="335"/>
      <c r="C174" s="218" t="s">
        <v>63</v>
      </c>
      <c r="D174" s="144"/>
      <c r="E174" s="134"/>
      <c r="F174" s="135"/>
      <c r="G174" s="135"/>
      <c r="H174" s="135"/>
      <c r="I174" s="136"/>
    </row>
    <row r="175" spans="2:9" s="72" customFormat="1" ht="15.05" customHeight="1">
      <c r="B175" s="336"/>
      <c r="C175" s="84" t="s">
        <v>36</v>
      </c>
      <c r="D175" s="73">
        <v>13</v>
      </c>
      <c r="E175" s="74" t="s">
        <v>2</v>
      </c>
      <c r="F175" s="75"/>
      <c r="G175" s="75"/>
      <c r="H175" s="75">
        <f>D175*F175</f>
        <v>0</v>
      </c>
      <c r="I175" s="75">
        <f>D175*G175</f>
        <v>0</v>
      </c>
    </row>
    <row r="176" spans="2:9" s="72" customFormat="1">
      <c r="B176" s="334" t="s">
        <v>685</v>
      </c>
      <c r="C176" s="215" t="s">
        <v>281</v>
      </c>
      <c r="D176" s="143"/>
      <c r="E176" s="128"/>
      <c r="F176" s="129"/>
      <c r="G176" s="129"/>
      <c r="H176" s="129"/>
      <c r="I176" s="130"/>
    </row>
    <row r="177" spans="2:9" s="72" customFormat="1" ht="39.450000000000003">
      <c r="B177" s="335"/>
      <c r="C177" s="216" t="s">
        <v>288</v>
      </c>
      <c r="D177" s="142"/>
      <c r="E177" s="131"/>
      <c r="F177" s="132"/>
      <c r="G177" s="132"/>
      <c r="H177" s="132"/>
      <c r="I177" s="133"/>
    </row>
    <row r="178" spans="2:9" s="72" customFormat="1" ht="15.05" customHeight="1">
      <c r="B178" s="335"/>
      <c r="C178" s="216" t="s">
        <v>51</v>
      </c>
      <c r="D178" s="142"/>
      <c r="E178" s="131"/>
      <c r="F178" s="132"/>
      <c r="G178" s="132"/>
      <c r="H178" s="132"/>
      <c r="I178" s="133"/>
    </row>
    <row r="179" spans="2:9" s="72" customFormat="1" ht="15.05" customHeight="1">
      <c r="B179" s="335"/>
      <c r="C179" s="217" t="s">
        <v>37</v>
      </c>
      <c r="D179" s="142"/>
      <c r="E179" s="131"/>
      <c r="F179" s="132"/>
      <c r="G179" s="132"/>
      <c r="H179" s="132"/>
      <c r="I179" s="133"/>
    </row>
    <row r="180" spans="2:9" s="72" customFormat="1" ht="15.05" customHeight="1">
      <c r="B180" s="335"/>
      <c r="C180" s="218" t="s">
        <v>64</v>
      </c>
      <c r="D180" s="144"/>
      <c r="E180" s="134"/>
      <c r="F180" s="135"/>
      <c r="G180" s="135"/>
      <c r="H180" s="135"/>
      <c r="I180" s="136"/>
    </row>
    <row r="181" spans="2:9" s="72" customFormat="1" ht="15.05" customHeight="1">
      <c r="B181" s="336"/>
      <c r="C181" s="84" t="s">
        <v>36</v>
      </c>
      <c r="D181" s="73">
        <v>1</v>
      </c>
      <c r="E181" s="74" t="s">
        <v>2</v>
      </c>
      <c r="F181" s="75"/>
      <c r="G181" s="75"/>
      <c r="H181" s="75">
        <f>D181*F181</f>
        <v>0</v>
      </c>
      <c r="I181" s="75">
        <f>D181*G181</f>
        <v>0</v>
      </c>
    </row>
    <row r="182" spans="2:9" s="72" customFormat="1">
      <c r="B182" s="334" t="s">
        <v>686</v>
      </c>
      <c r="C182" s="215" t="s">
        <v>282</v>
      </c>
      <c r="D182" s="143"/>
      <c r="E182" s="128"/>
      <c r="F182" s="129"/>
      <c r="G182" s="129"/>
      <c r="H182" s="129"/>
      <c r="I182" s="130"/>
    </row>
    <row r="183" spans="2:9" s="72" customFormat="1" ht="26.3">
      <c r="B183" s="335"/>
      <c r="C183" s="216" t="s">
        <v>289</v>
      </c>
      <c r="D183" s="142"/>
      <c r="E183" s="131"/>
      <c r="F183" s="132"/>
      <c r="G183" s="132"/>
      <c r="H183" s="132"/>
      <c r="I183" s="133"/>
    </row>
    <row r="184" spans="2:9" s="72" customFormat="1" ht="15.05" customHeight="1">
      <c r="B184" s="335"/>
      <c r="C184" s="216" t="s">
        <v>51</v>
      </c>
      <c r="D184" s="142"/>
      <c r="E184" s="131"/>
      <c r="F184" s="132"/>
      <c r="G184" s="132"/>
      <c r="H184" s="132"/>
      <c r="I184" s="133"/>
    </row>
    <row r="185" spans="2:9" s="72" customFormat="1" ht="15.05" customHeight="1">
      <c r="B185" s="335"/>
      <c r="C185" s="217" t="s">
        <v>37</v>
      </c>
      <c r="D185" s="142"/>
      <c r="E185" s="131"/>
      <c r="F185" s="132"/>
      <c r="G185" s="132"/>
      <c r="H185" s="132"/>
      <c r="I185" s="133"/>
    </row>
    <row r="186" spans="2:9" s="72" customFormat="1" ht="15.05" customHeight="1">
      <c r="B186" s="335"/>
      <c r="C186" s="218" t="s">
        <v>127</v>
      </c>
      <c r="D186" s="144"/>
      <c r="E186" s="134"/>
      <c r="F186" s="135"/>
      <c r="G186" s="135"/>
      <c r="H186" s="135"/>
      <c r="I186" s="136"/>
    </row>
    <row r="187" spans="2:9" s="72" customFormat="1" ht="15.05" customHeight="1">
      <c r="B187" s="336"/>
      <c r="C187" s="84" t="s">
        <v>36</v>
      </c>
      <c r="D187" s="73">
        <v>1</v>
      </c>
      <c r="E187" s="74" t="s">
        <v>2</v>
      </c>
      <c r="F187" s="75"/>
      <c r="G187" s="75"/>
      <c r="H187" s="75">
        <f>D187*F187</f>
        <v>0</v>
      </c>
      <c r="I187" s="75">
        <f>D187*G187</f>
        <v>0</v>
      </c>
    </row>
    <row r="188" spans="2:9" s="72" customFormat="1">
      <c r="B188" s="334" t="s">
        <v>703</v>
      </c>
      <c r="C188" s="215" t="s">
        <v>283</v>
      </c>
      <c r="D188" s="143"/>
      <c r="E188" s="128"/>
      <c r="F188" s="129"/>
      <c r="G188" s="129"/>
      <c r="H188" s="129"/>
      <c r="I188" s="130"/>
    </row>
    <row r="189" spans="2:9" s="72" customFormat="1" ht="39.450000000000003">
      <c r="B189" s="335"/>
      <c r="C189" s="216" t="s">
        <v>152</v>
      </c>
      <c r="D189" s="142"/>
      <c r="E189" s="131"/>
      <c r="F189" s="132"/>
      <c r="G189" s="132"/>
      <c r="H189" s="132"/>
      <c r="I189" s="133"/>
    </row>
    <row r="190" spans="2:9" s="72" customFormat="1" ht="15.05" customHeight="1">
      <c r="B190" s="335"/>
      <c r="C190" s="216" t="s">
        <v>51</v>
      </c>
      <c r="D190" s="142"/>
      <c r="E190" s="131"/>
      <c r="F190" s="132"/>
      <c r="G190" s="132"/>
      <c r="H190" s="132"/>
      <c r="I190" s="133"/>
    </row>
    <row r="191" spans="2:9" s="72" customFormat="1" ht="15.05" customHeight="1">
      <c r="B191" s="335"/>
      <c r="C191" s="217" t="s">
        <v>37</v>
      </c>
      <c r="D191" s="142"/>
      <c r="E191" s="131"/>
      <c r="F191" s="132"/>
      <c r="G191" s="132"/>
      <c r="H191" s="132"/>
      <c r="I191" s="133"/>
    </row>
    <row r="192" spans="2:9" s="72" customFormat="1" ht="15.05" customHeight="1">
      <c r="B192" s="335"/>
      <c r="C192" s="218" t="s">
        <v>129</v>
      </c>
      <c r="D192" s="144"/>
      <c r="E192" s="134"/>
      <c r="F192" s="135"/>
      <c r="G192" s="135"/>
      <c r="H192" s="135"/>
      <c r="I192" s="136"/>
    </row>
    <row r="193" spans="2:9" s="72" customFormat="1" ht="15.05" customHeight="1">
      <c r="B193" s="336"/>
      <c r="C193" s="84" t="s">
        <v>36</v>
      </c>
      <c r="D193" s="73">
        <v>5</v>
      </c>
      <c r="E193" s="74" t="s">
        <v>2</v>
      </c>
      <c r="F193" s="75"/>
      <c r="G193" s="75"/>
      <c r="H193" s="75">
        <f>D193*F193</f>
        <v>0</v>
      </c>
      <c r="I193" s="75">
        <f>D193*G193</f>
        <v>0</v>
      </c>
    </row>
    <row r="194" spans="2:9" s="72" customFormat="1">
      <c r="B194" s="334" t="s">
        <v>704</v>
      </c>
      <c r="C194" s="215" t="s">
        <v>283</v>
      </c>
      <c r="D194" s="143"/>
      <c r="E194" s="128"/>
      <c r="F194" s="129"/>
      <c r="G194" s="129"/>
      <c r="H194" s="129"/>
      <c r="I194" s="130"/>
    </row>
    <row r="195" spans="2:9" s="72" customFormat="1" ht="39.450000000000003">
      <c r="B195" s="335"/>
      <c r="C195" s="216" t="s">
        <v>290</v>
      </c>
      <c r="D195" s="142"/>
      <c r="E195" s="131"/>
      <c r="F195" s="132"/>
      <c r="G195" s="132"/>
      <c r="H195" s="132"/>
      <c r="I195" s="133"/>
    </row>
    <row r="196" spans="2:9" s="72" customFormat="1" ht="15.05" customHeight="1">
      <c r="B196" s="335"/>
      <c r="C196" s="216" t="s">
        <v>51</v>
      </c>
      <c r="D196" s="142"/>
      <c r="E196" s="131"/>
      <c r="F196" s="132"/>
      <c r="G196" s="132"/>
      <c r="H196" s="132"/>
      <c r="I196" s="133"/>
    </row>
    <row r="197" spans="2:9" s="72" customFormat="1" ht="15.05" customHeight="1">
      <c r="B197" s="335"/>
      <c r="C197" s="217" t="s">
        <v>37</v>
      </c>
      <c r="D197" s="142"/>
      <c r="E197" s="131"/>
      <c r="F197" s="132"/>
      <c r="G197" s="132"/>
      <c r="H197" s="132"/>
      <c r="I197" s="133"/>
    </row>
    <row r="198" spans="2:9" s="72" customFormat="1" ht="15.05" customHeight="1">
      <c r="B198" s="335"/>
      <c r="C198" s="218" t="s">
        <v>130</v>
      </c>
      <c r="D198" s="144"/>
      <c r="E198" s="134"/>
      <c r="F198" s="135"/>
      <c r="G198" s="135"/>
      <c r="H198" s="135"/>
      <c r="I198" s="136"/>
    </row>
    <row r="199" spans="2:9" s="72" customFormat="1" ht="15.05" customHeight="1">
      <c r="B199" s="336"/>
      <c r="C199" s="84" t="s">
        <v>36</v>
      </c>
      <c r="D199" s="73">
        <v>3</v>
      </c>
      <c r="E199" s="74" t="s">
        <v>2</v>
      </c>
      <c r="F199" s="75"/>
      <c r="G199" s="75"/>
      <c r="H199" s="75">
        <f>D199*F199</f>
        <v>0</v>
      </c>
      <c r="I199" s="75">
        <f>D199*G199</f>
        <v>0</v>
      </c>
    </row>
    <row r="200" spans="2:9" s="72" customFormat="1">
      <c r="B200" s="334" t="s">
        <v>705</v>
      </c>
      <c r="C200" s="215" t="s">
        <v>284</v>
      </c>
      <c r="D200" s="143"/>
      <c r="E200" s="128"/>
      <c r="F200" s="129"/>
      <c r="G200" s="129"/>
      <c r="H200" s="129"/>
      <c r="I200" s="130"/>
    </row>
    <row r="201" spans="2:9" s="72" customFormat="1" ht="41.5" customHeight="1">
      <c r="B201" s="335"/>
      <c r="C201" s="216" t="s">
        <v>291</v>
      </c>
      <c r="D201" s="142"/>
      <c r="E201" s="131"/>
      <c r="F201" s="132"/>
      <c r="G201" s="132"/>
      <c r="H201" s="132"/>
      <c r="I201" s="133"/>
    </row>
    <row r="202" spans="2:9" s="72" customFormat="1" ht="15.05" customHeight="1">
      <c r="B202" s="335"/>
      <c r="C202" s="216" t="s">
        <v>51</v>
      </c>
      <c r="D202" s="142"/>
      <c r="E202" s="131"/>
      <c r="F202" s="132"/>
      <c r="G202" s="132"/>
      <c r="H202" s="132"/>
      <c r="I202" s="133"/>
    </row>
    <row r="203" spans="2:9" s="72" customFormat="1" ht="15.05" customHeight="1">
      <c r="B203" s="335"/>
      <c r="C203" s="217" t="s">
        <v>37</v>
      </c>
      <c r="D203" s="142"/>
      <c r="E203" s="131"/>
      <c r="F203" s="132"/>
      <c r="G203" s="132"/>
      <c r="H203" s="132"/>
      <c r="I203" s="133"/>
    </row>
    <row r="204" spans="2:9" s="72" customFormat="1" ht="15.05" customHeight="1">
      <c r="B204" s="335"/>
      <c r="C204" s="218" t="s">
        <v>131</v>
      </c>
      <c r="D204" s="144"/>
      <c r="E204" s="134"/>
      <c r="F204" s="135"/>
      <c r="G204" s="135"/>
      <c r="H204" s="135"/>
      <c r="I204" s="136"/>
    </row>
    <row r="205" spans="2:9" s="72" customFormat="1" ht="15.05" customHeight="1">
      <c r="B205" s="336"/>
      <c r="C205" s="84" t="s">
        <v>36</v>
      </c>
      <c r="D205" s="73">
        <v>1</v>
      </c>
      <c r="E205" s="74" t="s">
        <v>2</v>
      </c>
      <c r="F205" s="75"/>
      <c r="G205" s="75"/>
      <c r="H205" s="75">
        <f>D205*F205</f>
        <v>0</v>
      </c>
      <c r="I205" s="75">
        <f>D205*G205</f>
        <v>0</v>
      </c>
    </row>
    <row r="206" spans="2:9" s="72" customFormat="1">
      <c r="B206" s="334" t="s">
        <v>706</v>
      </c>
      <c r="C206" s="215" t="s">
        <v>285</v>
      </c>
      <c r="D206" s="143"/>
      <c r="E206" s="128"/>
      <c r="F206" s="129"/>
      <c r="G206" s="129"/>
      <c r="H206" s="129"/>
      <c r="I206" s="130"/>
    </row>
    <row r="207" spans="2:9" s="72" customFormat="1" ht="53.25" customHeight="1">
      <c r="B207" s="335"/>
      <c r="C207" s="216" t="s">
        <v>304</v>
      </c>
      <c r="D207" s="142"/>
      <c r="E207" s="131"/>
      <c r="F207" s="132"/>
      <c r="G207" s="132"/>
      <c r="H207" s="132"/>
      <c r="I207" s="133"/>
    </row>
    <row r="208" spans="2:9" s="72" customFormat="1" ht="15.05" customHeight="1">
      <c r="B208" s="335"/>
      <c r="C208" s="216" t="s">
        <v>51</v>
      </c>
      <c r="D208" s="142"/>
      <c r="E208" s="131"/>
      <c r="F208" s="132"/>
      <c r="G208" s="132"/>
      <c r="H208" s="132"/>
      <c r="I208" s="133"/>
    </row>
    <row r="209" spans="2:9" s="72" customFormat="1" ht="15.05" customHeight="1">
      <c r="B209" s="335"/>
      <c r="C209" s="217" t="s">
        <v>37</v>
      </c>
      <c r="D209" s="142"/>
      <c r="E209" s="131"/>
      <c r="F209" s="132"/>
      <c r="G209" s="132"/>
      <c r="H209" s="132"/>
      <c r="I209" s="133"/>
    </row>
    <row r="210" spans="2:9" s="72" customFormat="1" ht="15.05" customHeight="1">
      <c r="B210" s="335"/>
      <c r="C210" s="218" t="s">
        <v>132</v>
      </c>
      <c r="D210" s="144"/>
      <c r="E210" s="134"/>
      <c r="F210" s="135"/>
      <c r="G210" s="135"/>
      <c r="H210" s="135"/>
      <c r="I210" s="136"/>
    </row>
    <row r="211" spans="2:9" s="72" customFormat="1" ht="15.05" customHeight="1">
      <c r="B211" s="336"/>
      <c r="C211" s="84" t="s">
        <v>36</v>
      </c>
      <c r="D211" s="73">
        <v>1</v>
      </c>
      <c r="E211" s="74" t="s">
        <v>2</v>
      </c>
      <c r="F211" s="75"/>
      <c r="G211" s="75"/>
      <c r="H211" s="75">
        <f>D211*F211</f>
        <v>0</v>
      </c>
      <c r="I211" s="75">
        <f>D211*G211</f>
        <v>0</v>
      </c>
    </row>
    <row r="212" spans="2:9" s="72" customFormat="1">
      <c r="B212" s="334" t="s">
        <v>707</v>
      </c>
      <c r="C212" s="215" t="s">
        <v>292</v>
      </c>
      <c r="D212" s="143"/>
      <c r="E212" s="128"/>
      <c r="F212" s="129"/>
      <c r="G212" s="129"/>
      <c r="H212" s="129"/>
      <c r="I212" s="130"/>
    </row>
    <row r="213" spans="2:9" s="72" customFormat="1" ht="54" customHeight="1">
      <c r="B213" s="335"/>
      <c r="C213" s="216" t="s">
        <v>305</v>
      </c>
      <c r="D213" s="142"/>
      <c r="E213" s="131"/>
      <c r="F213" s="132"/>
      <c r="G213" s="132"/>
      <c r="H213" s="132"/>
      <c r="I213" s="133"/>
    </row>
    <row r="214" spans="2:9" s="72" customFormat="1" ht="15.05" customHeight="1">
      <c r="B214" s="335"/>
      <c r="C214" s="216" t="s">
        <v>51</v>
      </c>
      <c r="D214" s="142"/>
      <c r="E214" s="131"/>
      <c r="F214" s="132"/>
      <c r="G214" s="132"/>
      <c r="H214" s="132"/>
      <c r="I214" s="133"/>
    </row>
    <row r="215" spans="2:9" s="72" customFormat="1" ht="15.05" customHeight="1">
      <c r="B215" s="335"/>
      <c r="C215" s="217" t="s">
        <v>37</v>
      </c>
      <c r="D215" s="142"/>
      <c r="E215" s="131"/>
      <c r="F215" s="132"/>
      <c r="G215" s="132"/>
      <c r="H215" s="132"/>
      <c r="I215" s="133"/>
    </row>
    <row r="216" spans="2:9" s="72" customFormat="1" ht="15.05" customHeight="1">
      <c r="B216" s="335"/>
      <c r="C216" s="218" t="s">
        <v>133</v>
      </c>
      <c r="D216" s="144"/>
      <c r="E216" s="134"/>
      <c r="F216" s="135"/>
      <c r="G216" s="135"/>
      <c r="H216" s="135"/>
      <c r="I216" s="136"/>
    </row>
    <row r="217" spans="2:9" s="72" customFormat="1" ht="15.05" customHeight="1">
      <c r="B217" s="336"/>
      <c r="C217" s="84" t="s">
        <v>36</v>
      </c>
      <c r="D217" s="73">
        <v>1</v>
      </c>
      <c r="E217" s="74" t="s">
        <v>2</v>
      </c>
      <c r="F217" s="75"/>
      <c r="G217" s="75"/>
      <c r="H217" s="75">
        <f>D217*F217</f>
        <v>0</v>
      </c>
      <c r="I217" s="75">
        <f>D217*G217</f>
        <v>0</v>
      </c>
    </row>
    <row r="218" spans="2:9" s="72" customFormat="1">
      <c r="B218" s="334" t="s">
        <v>708</v>
      </c>
      <c r="C218" s="215" t="s">
        <v>293</v>
      </c>
      <c r="D218" s="143"/>
      <c r="E218" s="128"/>
      <c r="F218" s="129"/>
      <c r="G218" s="129"/>
      <c r="H218" s="129"/>
      <c r="I218" s="130"/>
    </row>
    <row r="219" spans="2:9" s="72" customFormat="1" ht="39" customHeight="1">
      <c r="B219" s="335"/>
      <c r="C219" s="216" t="s">
        <v>153</v>
      </c>
      <c r="D219" s="142"/>
      <c r="E219" s="131"/>
      <c r="F219" s="132"/>
      <c r="G219" s="132"/>
      <c r="H219" s="132"/>
      <c r="I219" s="133"/>
    </row>
    <row r="220" spans="2:9" s="72" customFormat="1" ht="15.05" customHeight="1">
      <c r="B220" s="335"/>
      <c r="C220" s="216" t="s">
        <v>51</v>
      </c>
      <c r="D220" s="142"/>
      <c r="E220" s="131"/>
      <c r="F220" s="132"/>
      <c r="G220" s="132"/>
      <c r="H220" s="132"/>
      <c r="I220" s="133"/>
    </row>
    <row r="221" spans="2:9" s="72" customFormat="1" ht="15.05" customHeight="1">
      <c r="B221" s="335"/>
      <c r="C221" s="217" t="s">
        <v>37</v>
      </c>
      <c r="D221" s="142"/>
      <c r="E221" s="131"/>
      <c r="F221" s="132"/>
      <c r="G221" s="132"/>
      <c r="H221" s="132"/>
      <c r="I221" s="133"/>
    </row>
    <row r="222" spans="2:9" s="72" customFormat="1" ht="15.05" customHeight="1">
      <c r="B222" s="335"/>
      <c r="C222" s="218" t="s">
        <v>134</v>
      </c>
      <c r="D222" s="144"/>
      <c r="E222" s="134"/>
      <c r="F222" s="135"/>
      <c r="G222" s="135"/>
      <c r="H222" s="135"/>
      <c r="I222" s="136"/>
    </row>
    <row r="223" spans="2:9" s="72" customFormat="1" ht="15.05" customHeight="1">
      <c r="B223" s="336"/>
      <c r="C223" s="84" t="s">
        <v>36</v>
      </c>
      <c r="D223" s="73">
        <v>1</v>
      </c>
      <c r="E223" s="74" t="s">
        <v>2</v>
      </c>
      <c r="F223" s="75"/>
      <c r="G223" s="75"/>
      <c r="H223" s="75">
        <f>D223*F223</f>
        <v>0</v>
      </c>
      <c r="I223" s="75">
        <f>D223*G223</f>
        <v>0</v>
      </c>
    </row>
    <row r="224" spans="2:9" s="72" customFormat="1" ht="14.25" customHeight="1">
      <c r="B224" s="334" t="s">
        <v>709</v>
      </c>
      <c r="C224" s="215" t="s">
        <v>294</v>
      </c>
      <c r="D224" s="143"/>
      <c r="E224" s="128"/>
      <c r="F224" s="129"/>
      <c r="G224" s="129"/>
      <c r="H224" s="129"/>
      <c r="I224" s="130"/>
    </row>
    <row r="225" spans="2:9" s="72" customFormat="1" ht="53.25" customHeight="1">
      <c r="B225" s="335"/>
      <c r="C225" s="216" t="s">
        <v>306</v>
      </c>
      <c r="D225" s="142"/>
      <c r="E225" s="131"/>
      <c r="F225" s="132"/>
      <c r="G225" s="132"/>
      <c r="H225" s="132"/>
      <c r="I225" s="133"/>
    </row>
    <row r="226" spans="2:9" s="72" customFormat="1" ht="15.05" customHeight="1">
      <c r="B226" s="335"/>
      <c r="C226" s="216" t="s">
        <v>51</v>
      </c>
      <c r="D226" s="142"/>
      <c r="E226" s="131"/>
      <c r="F226" s="132"/>
      <c r="G226" s="132"/>
      <c r="H226" s="132"/>
      <c r="I226" s="133"/>
    </row>
    <row r="227" spans="2:9" s="72" customFormat="1" ht="14.25" customHeight="1">
      <c r="B227" s="335"/>
      <c r="C227" s="217" t="s">
        <v>37</v>
      </c>
      <c r="D227" s="142"/>
      <c r="E227" s="131"/>
      <c r="F227" s="132"/>
      <c r="G227" s="132"/>
      <c r="H227" s="132"/>
      <c r="I227" s="133"/>
    </row>
    <row r="228" spans="2:9" s="72" customFormat="1" ht="15.05" customHeight="1">
      <c r="B228" s="335"/>
      <c r="C228" s="218" t="s">
        <v>135</v>
      </c>
      <c r="D228" s="144"/>
      <c r="E228" s="134"/>
      <c r="F228" s="135"/>
      <c r="G228" s="135"/>
      <c r="H228" s="135"/>
      <c r="I228" s="136"/>
    </row>
    <row r="229" spans="2:9" s="72" customFormat="1" ht="15.05" customHeight="1">
      <c r="B229" s="336"/>
      <c r="C229" s="84" t="s">
        <v>36</v>
      </c>
      <c r="D229" s="73">
        <v>4</v>
      </c>
      <c r="E229" s="74" t="s">
        <v>2</v>
      </c>
      <c r="F229" s="75"/>
      <c r="G229" s="75"/>
      <c r="H229" s="75">
        <f>D229*F229</f>
        <v>0</v>
      </c>
      <c r="I229" s="75">
        <f>D229*G229</f>
        <v>0</v>
      </c>
    </row>
    <row r="230" spans="2:9" s="72" customFormat="1" ht="16.45" customHeight="1">
      <c r="B230" s="334" t="s">
        <v>710</v>
      </c>
      <c r="C230" s="215" t="s">
        <v>295</v>
      </c>
      <c r="D230" s="143"/>
      <c r="E230" s="128"/>
      <c r="F230" s="129"/>
      <c r="G230" s="129"/>
      <c r="H230" s="129"/>
      <c r="I230" s="130"/>
    </row>
    <row r="231" spans="2:9" s="72" customFormat="1" ht="54.8" customHeight="1">
      <c r="B231" s="335"/>
      <c r="C231" s="216" t="s">
        <v>307</v>
      </c>
      <c r="D231" s="142"/>
      <c r="E231" s="131"/>
      <c r="F231" s="132"/>
      <c r="G231" s="132"/>
      <c r="H231" s="132"/>
      <c r="I231" s="133"/>
    </row>
    <row r="232" spans="2:9" s="72" customFormat="1" ht="15.05" customHeight="1">
      <c r="B232" s="335"/>
      <c r="C232" s="216" t="s">
        <v>51</v>
      </c>
      <c r="D232" s="142"/>
      <c r="E232" s="131"/>
      <c r="F232" s="132"/>
      <c r="G232" s="132"/>
      <c r="H232" s="132"/>
      <c r="I232" s="133"/>
    </row>
    <row r="233" spans="2:9" s="72" customFormat="1" ht="15.05" customHeight="1">
      <c r="B233" s="335"/>
      <c r="C233" s="217" t="s">
        <v>37</v>
      </c>
      <c r="D233" s="142"/>
      <c r="E233" s="131"/>
      <c r="F233" s="132"/>
      <c r="G233" s="132"/>
      <c r="H233" s="132"/>
      <c r="I233" s="133"/>
    </row>
    <row r="234" spans="2:9" s="72" customFormat="1" ht="15.05" customHeight="1">
      <c r="B234" s="335"/>
      <c r="C234" s="218" t="s">
        <v>136</v>
      </c>
      <c r="D234" s="144"/>
      <c r="E234" s="134"/>
      <c r="F234" s="135"/>
      <c r="G234" s="135"/>
      <c r="H234" s="135"/>
      <c r="I234" s="136"/>
    </row>
    <row r="235" spans="2:9" s="72" customFormat="1" ht="15.05" customHeight="1">
      <c r="B235" s="336"/>
      <c r="C235" s="84" t="s">
        <v>36</v>
      </c>
      <c r="D235" s="73">
        <v>1</v>
      </c>
      <c r="E235" s="74" t="s">
        <v>2</v>
      </c>
      <c r="F235" s="75"/>
      <c r="G235" s="75"/>
      <c r="H235" s="75">
        <f>D235*F235</f>
        <v>0</v>
      </c>
      <c r="I235" s="75">
        <f>D235*G235</f>
        <v>0</v>
      </c>
    </row>
    <row r="236" spans="2:9" s="72" customFormat="1">
      <c r="B236" s="334" t="s">
        <v>711</v>
      </c>
      <c r="C236" s="215" t="s">
        <v>295</v>
      </c>
      <c r="D236" s="143"/>
      <c r="E236" s="128"/>
      <c r="F236" s="129"/>
      <c r="G236" s="129"/>
      <c r="H236" s="129"/>
      <c r="I236" s="130"/>
    </row>
    <row r="237" spans="2:9" s="72" customFormat="1" ht="52.45" customHeight="1">
      <c r="B237" s="335"/>
      <c r="C237" s="216" t="s">
        <v>308</v>
      </c>
      <c r="D237" s="142"/>
      <c r="E237" s="131"/>
      <c r="F237" s="132"/>
      <c r="G237" s="132"/>
      <c r="H237" s="132"/>
      <c r="I237" s="133"/>
    </row>
    <row r="238" spans="2:9" s="72" customFormat="1" ht="15.05" customHeight="1">
      <c r="B238" s="335"/>
      <c r="C238" s="216" t="s">
        <v>51</v>
      </c>
      <c r="D238" s="142"/>
      <c r="E238" s="131"/>
      <c r="F238" s="132"/>
      <c r="G238" s="132"/>
      <c r="H238" s="132"/>
      <c r="I238" s="133"/>
    </row>
    <row r="239" spans="2:9" s="72" customFormat="1" ht="15.05" customHeight="1">
      <c r="B239" s="335"/>
      <c r="C239" s="217" t="s">
        <v>37</v>
      </c>
      <c r="D239" s="142"/>
      <c r="E239" s="131"/>
      <c r="F239" s="132"/>
      <c r="G239" s="132"/>
      <c r="H239" s="132"/>
      <c r="I239" s="133"/>
    </row>
    <row r="240" spans="2:9" s="72" customFormat="1" ht="15.05" customHeight="1">
      <c r="B240" s="335"/>
      <c r="C240" s="218" t="s">
        <v>137</v>
      </c>
      <c r="D240" s="144"/>
      <c r="E240" s="134"/>
      <c r="F240" s="135"/>
      <c r="G240" s="135"/>
      <c r="H240" s="135"/>
      <c r="I240" s="136"/>
    </row>
    <row r="241" spans="2:9" s="72" customFormat="1" ht="15.05" customHeight="1">
      <c r="B241" s="336"/>
      <c r="C241" s="84" t="s">
        <v>36</v>
      </c>
      <c r="D241" s="73">
        <v>2</v>
      </c>
      <c r="E241" s="74" t="s">
        <v>2</v>
      </c>
      <c r="F241" s="75"/>
      <c r="G241" s="75"/>
      <c r="H241" s="75">
        <f>D241*F241</f>
        <v>0</v>
      </c>
      <c r="I241" s="75">
        <f>D241*G241</f>
        <v>0</v>
      </c>
    </row>
    <row r="242" spans="2:9" s="72" customFormat="1">
      <c r="B242" s="334" t="s">
        <v>712</v>
      </c>
      <c r="C242" s="215" t="s">
        <v>309</v>
      </c>
      <c r="D242" s="143"/>
      <c r="E242" s="128"/>
      <c r="F242" s="129"/>
      <c r="G242" s="129"/>
      <c r="H242" s="129"/>
      <c r="I242" s="130"/>
    </row>
    <row r="243" spans="2:9" s="72" customFormat="1" ht="39.799999999999997" customHeight="1">
      <c r="B243" s="335"/>
      <c r="C243" s="216" t="s">
        <v>154</v>
      </c>
      <c r="D243" s="142"/>
      <c r="E243" s="131"/>
      <c r="F243" s="132"/>
      <c r="G243" s="132"/>
      <c r="H243" s="132"/>
      <c r="I243" s="133"/>
    </row>
    <row r="244" spans="2:9" s="72" customFormat="1" ht="15.05" customHeight="1">
      <c r="B244" s="335"/>
      <c r="C244" s="216" t="s">
        <v>138</v>
      </c>
      <c r="D244" s="142"/>
      <c r="E244" s="131"/>
      <c r="F244" s="132"/>
      <c r="G244" s="132"/>
      <c r="H244" s="132"/>
      <c r="I244" s="133"/>
    </row>
    <row r="245" spans="2:9" s="72" customFormat="1" ht="15.05" customHeight="1">
      <c r="B245" s="335"/>
      <c r="C245" s="217" t="s">
        <v>139</v>
      </c>
      <c r="D245" s="142"/>
      <c r="E245" s="131"/>
      <c r="F245" s="132"/>
      <c r="G245" s="132"/>
      <c r="H245" s="132"/>
      <c r="I245" s="133"/>
    </row>
    <row r="246" spans="2:9" s="72" customFormat="1" ht="15.05" customHeight="1">
      <c r="B246" s="335"/>
      <c r="C246" s="218" t="s">
        <v>140</v>
      </c>
      <c r="D246" s="144"/>
      <c r="E246" s="134"/>
      <c r="F246" s="135"/>
      <c r="G246" s="135"/>
      <c r="H246" s="135"/>
      <c r="I246" s="136"/>
    </row>
    <row r="247" spans="2:9" s="72" customFormat="1" ht="15.05" customHeight="1">
      <c r="B247" s="336"/>
      <c r="C247" s="84" t="s">
        <v>36</v>
      </c>
      <c r="D247" s="73">
        <v>2</v>
      </c>
      <c r="E247" s="74" t="s">
        <v>2</v>
      </c>
      <c r="F247" s="75"/>
      <c r="G247" s="75"/>
      <c r="H247" s="75">
        <f>D247*F247</f>
        <v>0</v>
      </c>
      <c r="I247" s="75">
        <f>D247*G247</f>
        <v>0</v>
      </c>
    </row>
    <row r="248" spans="2:9" s="72" customFormat="1">
      <c r="B248" s="334" t="s">
        <v>713</v>
      </c>
      <c r="C248" s="215" t="s">
        <v>310</v>
      </c>
      <c r="D248" s="143"/>
      <c r="E248" s="128"/>
      <c r="F248" s="129"/>
      <c r="G248" s="129"/>
      <c r="H248" s="129"/>
      <c r="I248" s="130"/>
    </row>
    <row r="249" spans="2:9" s="72" customFormat="1" ht="39.450000000000003">
      <c r="B249" s="335"/>
      <c r="C249" s="216" t="s">
        <v>155</v>
      </c>
      <c r="D249" s="142"/>
      <c r="E249" s="131"/>
      <c r="F249" s="132"/>
      <c r="G249" s="132"/>
      <c r="H249" s="132"/>
      <c r="I249" s="133"/>
    </row>
    <row r="250" spans="2:9" s="72" customFormat="1" ht="15.05" customHeight="1">
      <c r="B250" s="335"/>
      <c r="C250" s="216" t="s">
        <v>138</v>
      </c>
      <c r="D250" s="142"/>
      <c r="E250" s="131"/>
      <c r="F250" s="132"/>
      <c r="G250" s="132"/>
      <c r="H250" s="132"/>
      <c r="I250" s="133"/>
    </row>
    <row r="251" spans="2:9" s="72" customFormat="1" ht="15.05" customHeight="1">
      <c r="B251" s="335"/>
      <c r="C251" s="217" t="s">
        <v>141</v>
      </c>
      <c r="D251" s="142"/>
      <c r="E251" s="131"/>
      <c r="F251" s="132"/>
      <c r="G251" s="132"/>
      <c r="H251" s="132"/>
      <c r="I251" s="133"/>
    </row>
    <row r="252" spans="2:9" s="72" customFormat="1" ht="15.05" customHeight="1">
      <c r="B252" s="335"/>
      <c r="C252" s="218" t="s">
        <v>142</v>
      </c>
      <c r="D252" s="144"/>
      <c r="E252" s="134"/>
      <c r="F252" s="135"/>
      <c r="G252" s="135"/>
      <c r="H252" s="135"/>
      <c r="I252" s="136"/>
    </row>
    <row r="253" spans="2:9" s="72" customFormat="1" ht="15.05" customHeight="1">
      <c r="B253" s="336"/>
      <c r="C253" s="84" t="s">
        <v>36</v>
      </c>
      <c r="D253" s="73">
        <v>1</v>
      </c>
      <c r="E253" s="74" t="s">
        <v>2</v>
      </c>
      <c r="F253" s="75"/>
      <c r="G253" s="75"/>
      <c r="H253" s="75">
        <f>D253*F253</f>
        <v>0</v>
      </c>
      <c r="I253" s="75">
        <f>D253*G253</f>
        <v>0</v>
      </c>
    </row>
    <row r="254" spans="2:9" s="72" customFormat="1">
      <c r="B254" s="334" t="s">
        <v>714</v>
      </c>
      <c r="C254" s="215" t="s">
        <v>311</v>
      </c>
      <c r="D254" s="143"/>
      <c r="E254" s="128"/>
      <c r="F254" s="129"/>
      <c r="G254" s="129"/>
      <c r="H254" s="129"/>
      <c r="I254" s="130"/>
    </row>
    <row r="255" spans="2:9" s="72" customFormat="1" ht="26.3">
      <c r="B255" s="335"/>
      <c r="C255" s="216" t="s">
        <v>312</v>
      </c>
      <c r="D255" s="142"/>
      <c r="E255" s="131"/>
      <c r="F255" s="132"/>
      <c r="G255" s="132"/>
      <c r="H255" s="132"/>
      <c r="I255" s="133"/>
    </row>
    <row r="256" spans="2:9" s="72" customFormat="1" ht="15.05" customHeight="1">
      <c r="B256" s="335"/>
      <c r="C256" s="216" t="s">
        <v>143</v>
      </c>
      <c r="D256" s="142"/>
      <c r="E256" s="131"/>
      <c r="F256" s="132"/>
      <c r="G256" s="132"/>
      <c r="H256" s="132"/>
      <c r="I256" s="133"/>
    </row>
    <row r="257" spans="2:9" s="72" customFormat="1" ht="15.05" customHeight="1">
      <c r="B257" s="335"/>
      <c r="C257" s="217" t="s">
        <v>144</v>
      </c>
      <c r="D257" s="142"/>
      <c r="E257" s="131"/>
      <c r="F257" s="132"/>
      <c r="G257" s="132"/>
      <c r="H257" s="132"/>
      <c r="I257" s="133"/>
    </row>
    <row r="258" spans="2:9" s="72" customFormat="1" ht="15.05" customHeight="1">
      <c r="B258" s="335"/>
      <c r="C258" s="218" t="s">
        <v>145</v>
      </c>
      <c r="D258" s="144"/>
      <c r="E258" s="134"/>
      <c r="F258" s="135"/>
      <c r="G258" s="135"/>
      <c r="H258" s="135"/>
      <c r="I258" s="136"/>
    </row>
    <row r="259" spans="2:9" s="72" customFormat="1" ht="15.05" customHeight="1">
      <c r="B259" s="336"/>
      <c r="C259" s="84" t="s">
        <v>36</v>
      </c>
      <c r="D259" s="73">
        <v>1</v>
      </c>
      <c r="E259" s="74" t="s">
        <v>2</v>
      </c>
      <c r="F259" s="75"/>
      <c r="G259" s="75"/>
      <c r="H259" s="75">
        <f>D259*F259</f>
        <v>0</v>
      </c>
      <c r="I259" s="75">
        <f>D259*G259</f>
        <v>0</v>
      </c>
    </row>
    <row r="260" spans="2:9" s="72" customFormat="1">
      <c r="B260" s="334" t="s">
        <v>715</v>
      </c>
      <c r="C260" s="215" t="s">
        <v>316</v>
      </c>
      <c r="D260" s="143"/>
      <c r="E260" s="128"/>
      <c r="F260" s="129"/>
      <c r="G260" s="129"/>
      <c r="H260" s="129"/>
      <c r="I260" s="130"/>
    </row>
    <row r="261" spans="2:9" s="72" customFormat="1" ht="52.6">
      <c r="B261" s="335"/>
      <c r="C261" s="216" t="s">
        <v>317</v>
      </c>
      <c r="D261" s="142"/>
      <c r="E261" s="131"/>
      <c r="F261" s="132"/>
      <c r="G261" s="132"/>
      <c r="H261" s="132"/>
      <c r="I261" s="133"/>
    </row>
    <row r="262" spans="2:9" s="72" customFormat="1" ht="15.05" customHeight="1">
      <c r="B262" s="335"/>
      <c r="C262" s="216" t="s">
        <v>138</v>
      </c>
      <c r="D262" s="142"/>
      <c r="E262" s="131"/>
      <c r="F262" s="132"/>
      <c r="G262" s="132"/>
      <c r="H262" s="132"/>
      <c r="I262" s="133"/>
    </row>
    <row r="263" spans="2:9" s="72" customFormat="1" ht="15.05" customHeight="1">
      <c r="B263" s="335"/>
      <c r="C263" s="217" t="s">
        <v>146</v>
      </c>
      <c r="D263" s="142"/>
      <c r="E263" s="131"/>
      <c r="F263" s="132"/>
      <c r="G263" s="132"/>
      <c r="H263" s="132"/>
      <c r="I263" s="133"/>
    </row>
    <row r="264" spans="2:9" s="72" customFormat="1" ht="15.05" customHeight="1">
      <c r="B264" s="335"/>
      <c r="C264" s="218" t="s">
        <v>148</v>
      </c>
      <c r="D264" s="144"/>
      <c r="E264" s="134"/>
      <c r="F264" s="135"/>
      <c r="G264" s="135"/>
      <c r="H264" s="135"/>
      <c r="I264" s="136"/>
    </row>
    <row r="265" spans="2:9" s="72" customFormat="1" ht="15.05" customHeight="1">
      <c r="B265" s="336"/>
      <c r="C265" s="84" t="s">
        <v>36</v>
      </c>
      <c r="D265" s="73">
        <v>1</v>
      </c>
      <c r="E265" s="74" t="s">
        <v>2</v>
      </c>
      <c r="F265" s="75"/>
      <c r="G265" s="75"/>
      <c r="H265" s="75">
        <f>D265*F265</f>
        <v>0</v>
      </c>
      <c r="I265" s="75">
        <f>D265*G265</f>
        <v>0</v>
      </c>
    </row>
    <row r="266" spans="2:9" s="72" customFormat="1">
      <c r="B266" s="334" t="s">
        <v>716</v>
      </c>
      <c r="C266" s="215" t="s">
        <v>318</v>
      </c>
      <c r="D266" s="143"/>
      <c r="E266" s="128"/>
      <c r="F266" s="129"/>
      <c r="G266" s="129"/>
      <c r="H266" s="129"/>
      <c r="I266" s="130"/>
    </row>
    <row r="267" spans="2:9" s="72" customFormat="1" ht="54.8" customHeight="1">
      <c r="B267" s="335"/>
      <c r="C267" s="216" t="s">
        <v>322</v>
      </c>
      <c r="D267" s="142"/>
      <c r="E267" s="131"/>
      <c r="F267" s="132"/>
      <c r="G267" s="132"/>
      <c r="H267" s="132"/>
      <c r="I267" s="133"/>
    </row>
    <row r="268" spans="2:9" s="72" customFormat="1" ht="13.5" customHeight="1">
      <c r="B268" s="335"/>
      <c r="C268" s="216" t="s">
        <v>321</v>
      </c>
      <c r="D268" s="142"/>
      <c r="E268" s="131"/>
      <c r="F268" s="132"/>
      <c r="G268" s="132"/>
      <c r="H268" s="132"/>
      <c r="I268" s="133"/>
    </row>
    <row r="269" spans="2:9" s="72" customFormat="1" ht="15.05" customHeight="1">
      <c r="B269" s="335"/>
      <c r="C269" s="217" t="s">
        <v>319</v>
      </c>
      <c r="D269" s="142"/>
      <c r="E269" s="131"/>
      <c r="F269" s="132"/>
      <c r="G269" s="132"/>
      <c r="H269" s="132"/>
      <c r="I269" s="133"/>
    </row>
    <row r="270" spans="2:9" s="72" customFormat="1" ht="15.05" customHeight="1">
      <c r="B270" s="335"/>
      <c r="C270" s="218" t="s">
        <v>320</v>
      </c>
      <c r="D270" s="144"/>
      <c r="E270" s="134"/>
      <c r="F270" s="135"/>
      <c r="G270" s="135"/>
      <c r="H270" s="135"/>
      <c r="I270" s="136"/>
    </row>
    <row r="271" spans="2:9" s="72" customFormat="1" ht="15.05" customHeight="1">
      <c r="B271" s="335"/>
      <c r="C271" s="84" t="s">
        <v>36</v>
      </c>
      <c r="D271" s="73">
        <v>1</v>
      </c>
      <c r="E271" s="74" t="s">
        <v>2</v>
      </c>
      <c r="F271" s="75"/>
      <c r="G271" s="75"/>
      <c r="H271" s="75">
        <f>D271*F271</f>
        <v>0</v>
      </c>
      <c r="I271" s="75">
        <f>D271*G271</f>
        <v>0</v>
      </c>
    </row>
    <row r="272" spans="2:9" s="72" customFormat="1">
      <c r="B272" s="334" t="s">
        <v>717</v>
      </c>
      <c r="C272" s="215" t="s">
        <v>318</v>
      </c>
      <c r="D272" s="143"/>
      <c r="E272" s="128"/>
      <c r="F272" s="129"/>
      <c r="G272" s="129"/>
      <c r="H272" s="129"/>
      <c r="I272" s="130"/>
    </row>
    <row r="273" spans="2:9" s="72" customFormat="1" ht="53.25" customHeight="1">
      <c r="B273" s="335"/>
      <c r="C273" s="216" t="s">
        <v>323</v>
      </c>
      <c r="D273" s="142"/>
      <c r="E273" s="131"/>
      <c r="F273" s="132"/>
      <c r="G273" s="132"/>
      <c r="H273" s="132"/>
      <c r="I273" s="133"/>
    </row>
    <row r="274" spans="2:9" s="72" customFormat="1" ht="13.5" customHeight="1">
      <c r="B274" s="335"/>
      <c r="C274" s="216" t="s">
        <v>321</v>
      </c>
      <c r="D274" s="142"/>
      <c r="E274" s="131"/>
      <c r="F274" s="132"/>
      <c r="G274" s="132"/>
      <c r="H274" s="132"/>
      <c r="I274" s="133"/>
    </row>
    <row r="275" spans="2:9" s="72" customFormat="1" ht="15.05" customHeight="1">
      <c r="B275" s="335"/>
      <c r="C275" s="217" t="s">
        <v>149</v>
      </c>
      <c r="D275" s="142"/>
      <c r="E275" s="131"/>
      <c r="F275" s="132"/>
      <c r="G275" s="132"/>
      <c r="H275" s="132"/>
      <c r="I275" s="133"/>
    </row>
    <row r="276" spans="2:9" s="72" customFormat="1" ht="15.05" customHeight="1">
      <c r="B276" s="335"/>
      <c r="C276" s="218" t="s">
        <v>156</v>
      </c>
      <c r="D276" s="144"/>
      <c r="E276" s="134"/>
      <c r="F276" s="135"/>
      <c r="G276" s="135"/>
      <c r="H276" s="135"/>
      <c r="I276" s="136"/>
    </row>
    <row r="277" spans="2:9" s="72" customFormat="1" ht="15.05" customHeight="1">
      <c r="B277" s="335"/>
      <c r="C277" s="84" t="s">
        <v>36</v>
      </c>
      <c r="D277" s="73">
        <v>2</v>
      </c>
      <c r="E277" s="74" t="s">
        <v>2</v>
      </c>
      <c r="F277" s="75"/>
      <c r="G277" s="75"/>
      <c r="H277" s="75">
        <f>D277*F277</f>
        <v>0</v>
      </c>
      <c r="I277" s="75">
        <f>D277*G277</f>
        <v>0</v>
      </c>
    </row>
    <row r="278" spans="2:9" s="72" customFormat="1" ht="142" customHeight="1">
      <c r="B278" s="114">
        <v>2</v>
      </c>
      <c r="C278" s="106" t="s">
        <v>165</v>
      </c>
      <c r="D278" s="145"/>
      <c r="E278" s="146"/>
      <c r="F278" s="147"/>
      <c r="G278" s="147"/>
      <c r="H278" s="147"/>
      <c r="I278" s="148"/>
    </row>
    <row r="279" spans="2:9" s="72" customFormat="1">
      <c r="B279" s="359" t="s">
        <v>166</v>
      </c>
      <c r="C279" s="215" t="s">
        <v>171</v>
      </c>
      <c r="D279" s="143"/>
      <c r="E279" s="128"/>
      <c r="F279" s="129"/>
      <c r="G279" s="129"/>
      <c r="H279" s="129"/>
      <c r="I279" s="130"/>
    </row>
    <row r="280" spans="2:9" s="72" customFormat="1" ht="39.450000000000003">
      <c r="B280" s="335"/>
      <c r="C280" s="216" t="s">
        <v>167</v>
      </c>
      <c r="D280" s="142"/>
      <c r="E280" s="131"/>
      <c r="F280" s="132"/>
      <c r="G280" s="132"/>
      <c r="H280" s="132"/>
      <c r="I280" s="133"/>
    </row>
    <row r="281" spans="2:9" s="72" customFormat="1" ht="15.05" customHeight="1">
      <c r="B281" s="335"/>
      <c r="C281" s="216" t="s">
        <v>168</v>
      </c>
      <c r="D281" s="142"/>
      <c r="E281" s="131"/>
      <c r="F281" s="132"/>
      <c r="G281" s="132"/>
      <c r="H281" s="132"/>
      <c r="I281" s="133"/>
    </row>
    <row r="282" spans="2:9" s="72" customFormat="1" ht="15.05" customHeight="1">
      <c r="B282" s="335"/>
      <c r="C282" s="217" t="s">
        <v>169</v>
      </c>
      <c r="D282" s="142"/>
      <c r="E282" s="131"/>
      <c r="F282" s="132"/>
      <c r="G282" s="132"/>
      <c r="H282" s="132"/>
      <c r="I282" s="133"/>
    </row>
    <row r="283" spans="2:9" s="72" customFormat="1" ht="15.05" customHeight="1">
      <c r="B283" s="335"/>
      <c r="C283" s="218" t="s">
        <v>170</v>
      </c>
      <c r="D283" s="144"/>
      <c r="E283" s="134"/>
      <c r="F283" s="135"/>
      <c r="G283" s="135"/>
      <c r="H283" s="135"/>
      <c r="I283" s="136"/>
    </row>
    <row r="284" spans="2:9" s="72" customFormat="1" ht="15.05" customHeight="1">
      <c r="B284" s="336"/>
      <c r="C284" s="84" t="s">
        <v>36</v>
      </c>
      <c r="D284" s="73">
        <v>1</v>
      </c>
      <c r="E284" s="74" t="s">
        <v>2</v>
      </c>
      <c r="F284" s="75"/>
      <c r="G284" s="75"/>
      <c r="H284" s="75">
        <f>D284*F284</f>
        <v>0</v>
      </c>
      <c r="I284" s="75">
        <f>D284*G284</f>
        <v>0</v>
      </c>
    </row>
    <row r="285" spans="2:9" s="72" customFormat="1" ht="132.75" customHeight="1">
      <c r="B285" s="211">
        <v>3</v>
      </c>
      <c r="C285" s="269" t="s">
        <v>329</v>
      </c>
      <c r="D285" s="212"/>
      <c r="E285" s="128"/>
      <c r="F285" s="129"/>
      <c r="G285" s="129"/>
      <c r="H285" s="129"/>
      <c r="I285" s="130"/>
    </row>
    <row r="286" spans="2:9" s="72" customFormat="1" ht="15.05" customHeight="1">
      <c r="B286" s="208" t="s">
        <v>172</v>
      </c>
      <c r="C286" s="269" t="s">
        <v>174</v>
      </c>
      <c r="D286" s="222"/>
      <c r="E286" s="131"/>
      <c r="F286" s="132"/>
      <c r="G286" s="132"/>
      <c r="H286" s="132"/>
      <c r="I286" s="133"/>
    </row>
    <row r="287" spans="2:9" s="72" customFormat="1" ht="15.05" customHeight="1">
      <c r="B287" s="209"/>
      <c r="C287" s="270" t="s">
        <v>173</v>
      </c>
      <c r="D287" s="223"/>
      <c r="E287" s="134"/>
      <c r="F287" s="135"/>
      <c r="G287" s="135"/>
      <c r="H287" s="135"/>
      <c r="I287" s="136"/>
    </row>
    <row r="288" spans="2:9" s="72" customFormat="1" ht="15.05" customHeight="1">
      <c r="B288" s="210"/>
      <c r="C288" s="84" t="s">
        <v>36</v>
      </c>
      <c r="D288" s="73">
        <v>1</v>
      </c>
      <c r="E288" s="74" t="s">
        <v>2</v>
      </c>
      <c r="F288" s="75"/>
      <c r="G288" s="75"/>
      <c r="H288" s="75">
        <f>D288*F288</f>
        <v>0</v>
      </c>
      <c r="I288" s="75">
        <f>D288*G288</f>
        <v>0</v>
      </c>
    </row>
    <row r="289" spans="2:9" s="72" customFormat="1" ht="132.75" customHeight="1">
      <c r="B289" s="211">
        <v>4</v>
      </c>
      <c r="C289" s="106" t="s">
        <v>330</v>
      </c>
      <c r="D289" s="212"/>
      <c r="E289" s="128"/>
      <c r="F289" s="129"/>
      <c r="G289" s="129"/>
      <c r="H289" s="129"/>
      <c r="I289" s="130"/>
    </row>
    <row r="290" spans="2:9" s="72" customFormat="1" ht="15.05" customHeight="1">
      <c r="B290" s="208" t="s">
        <v>718</v>
      </c>
      <c r="C290" s="219" t="s">
        <v>176</v>
      </c>
      <c r="D290" s="222"/>
      <c r="E290" s="131"/>
      <c r="F290" s="132"/>
      <c r="G290" s="132"/>
      <c r="H290" s="132"/>
      <c r="I290" s="133"/>
    </row>
    <row r="291" spans="2:9" s="72" customFormat="1" ht="15.05" customHeight="1">
      <c r="B291" s="209"/>
      <c r="C291" s="218" t="s">
        <v>177</v>
      </c>
      <c r="D291" s="223"/>
      <c r="E291" s="134"/>
      <c r="F291" s="135"/>
      <c r="G291" s="135"/>
      <c r="H291" s="135"/>
      <c r="I291" s="136"/>
    </row>
    <row r="292" spans="2:9" s="72" customFormat="1" ht="15.05" customHeight="1">
      <c r="B292" s="210"/>
      <c r="C292" s="84" t="s">
        <v>36</v>
      </c>
      <c r="D292" s="73">
        <v>1</v>
      </c>
      <c r="E292" s="74" t="s">
        <v>2</v>
      </c>
      <c r="F292" s="75"/>
      <c r="G292" s="75"/>
      <c r="H292" s="75">
        <f>D292*F292</f>
        <v>0</v>
      </c>
      <c r="I292" s="75">
        <f>D292*G292</f>
        <v>0</v>
      </c>
    </row>
    <row r="293" spans="2:9" s="72" customFormat="1" ht="118.5" customHeight="1">
      <c r="B293" s="114">
        <v>5</v>
      </c>
      <c r="C293" s="106" t="s">
        <v>178</v>
      </c>
      <c r="D293" s="145"/>
      <c r="E293" s="146"/>
      <c r="F293" s="147"/>
      <c r="G293" s="147"/>
      <c r="H293" s="147"/>
      <c r="I293" s="148"/>
    </row>
    <row r="294" spans="2:9" s="72" customFormat="1">
      <c r="B294" s="334" t="s">
        <v>719</v>
      </c>
      <c r="C294" s="215" t="s">
        <v>179</v>
      </c>
      <c r="D294" s="143"/>
      <c r="E294" s="128"/>
      <c r="F294" s="129"/>
      <c r="G294" s="129"/>
      <c r="H294" s="129"/>
      <c r="I294" s="130"/>
    </row>
    <row r="295" spans="2:9" s="72" customFormat="1" ht="15.05" customHeight="1">
      <c r="B295" s="335"/>
      <c r="C295" s="216" t="s">
        <v>180</v>
      </c>
      <c r="D295" s="142"/>
      <c r="E295" s="131"/>
      <c r="F295" s="132"/>
      <c r="G295" s="132"/>
      <c r="H295" s="132"/>
      <c r="I295" s="133"/>
    </row>
    <row r="296" spans="2:9" s="72" customFormat="1" ht="15.05" customHeight="1">
      <c r="B296" s="335"/>
      <c r="C296" s="217" t="s">
        <v>181</v>
      </c>
      <c r="D296" s="142"/>
      <c r="E296" s="131"/>
      <c r="F296" s="132"/>
      <c r="G296" s="132"/>
      <c r="H296" s="132"/>
      <c r="I296" s="133"/>
    </row>
    <row r="297" spans="2:9" s="72" customFormat="1" ht="15.05" customHeight="1">
      <c r="B297" s="335"/>
      <c r="C297" s="218" t="s">
        <v>182</v>
      </c>
      <c r="D297" s="144"/>
      <c r="E297" s="134"/>
      <c r="F297" s="135"/>
      <c r="G297" s="135"/>
      <c r="H297" s="135"/>
      <c r="I297" s="136"/>
    </row>
    <row r="298" spans="2:9" s="72" customFormat="1" ht="15.05" customHeight="1">
      <c r="B298" s="336"/>
      <c r="C298" s="84" t="s">
        <v>36</v>
      </c>
      <c r="D298" s="73">
        <v>1</v>
      </c>
      <c r="E298" s="74" t="s">
        <v>2</v>
      </c>
      <c r="F298" s="75"/>
      <c r="G298" s="75"/>
      <c r="H298" s="75">
        <f>D298*F298</f>
        <v>0</v>
      </c>
      <c r="I298" s="75">
        <f>D298*G298</f>
        <v>0</v>
      </c>
    </row>
    <row r="299" spans="2:9" s="72" customFormat="1" ht="79.55" customHeight="1">
      <c r="B299" s="114">
        <v>6</v>
      </c>
      <c r="C299" s="106" t="s">
        <v>332</v>
      </c>
      <c r="D299" s="145"/>
      <c r="E299" s="146"/>
      <c r="F299" s="147"/>
      <c r="G299" s="147"/>
      <c r="H299" s="147"/>
      <c r="I299" s="148"/>
    </row>
    <row r="300" spans="2:9" s="72" customFormat="1">
      <c r="B300" s="334" t="s">
        <v>720</v>
      </c>
      <c r="C300" s="215" t="s">
        <v>333</v>
      </c>
      <c r="D300" s="143"/>
      <c r="E300" s="128"/>
      <c r="F300" s="129"/>
      <c r="G300" s="129"/>
      <c r="H300" s="129"/>
      <c r="I300" s="130"/>
    </row>
    <row r="301" spans="2:9" s="72" customFormat="1" ht="15.05" customHeight="1">
      <c r="B301" s="335"/>
      <c r="C301" s="216" t="s">
        <v>183</v>
      </c>
      <c r="D301" s="142"/>
      <c r="E301" s="131"/>
      <c r="F301" s="132"/>
      <c r="G301" s="132"/>
      <c r="H301" s="132"/>
      <c r="I301" s="133"/>
    </row>
    <row r="302" spans="2:9" s="72" customFormat="1" ht="15.05" customHeight="1">
      <c r="B302" s="335"/>
      <c r="C302" s="217" t="s">
        <v>331</v>
      </c>
      <c r="D302" s="142"/>
      <c r="E302" s="131"/>
      <c r="F302" s="132"/>
      <c r="G302" s="132"/>
      <c r="H302" s="132"/>
      <c r="I302" s="133"/>
    </row>
    <row r="303" spans="2:9" s="72" customFormat="1" ht="15.05" customHeight="1">
      <c r="B303" s="335"/>
      <c r="C303" s="218" t="s">
        <v>184</v>
      </c>
      <c r="D303" s="144"/>
      <c r="E303" s="134"/>
      <c r="F303" s="135"/>
      <c r="G303" s="135"/>
      <c r="H303" s="135"/>
      <c r="I303" s="136"/>
    </row>
    <row r="304" spans="2:9" s="72" customFormat="1" ht="15.05" customHeight="1">
      <c r="B304" s="336"/>
      <c r="C304" s="84" t="s">
        <v>36</v>
      </c>
      <c r="D304" s="73">
        <v>1</v>
      </c>
      <c r="E304" s="74" t="s">
        <v>2</v>
      </c>
      <c r="F304" s="75"/>
      <c r="G304" s="75"/>
      <c r="H304" s="75">
        <f>D304*F304</f>
        <v>0</v>
      </c>
      <c r="I304" s="75">
        <f>D304*G304</f>
        <v>0</v>
      </c>
    </row>
    <row r="305" spans="1:9" s="85" customFormat="1" ht="18" customHeight="1">
      <c r="A305" s="107"/>
      <c r="B305" s="108"/>
      <c r="C305" s="109" t="s">
        <v>24</v>
      </c>
      <c r="D305" s="110"/>
      <c r="E305" s="109"/>
      <c r="F305" s="111"/>
      <c r="G305" s="112"/>
      <c r="H305" s="113">
        <f>SUM(H134:H304)</f>
        <v>0</v>
      </c>
      <c r="I305" s="113">
        <f>SUM(I134:I304)</f>
        <v>0</v>
      </c>
    </row>
    <row r="306" spans="1:9" ht="12.55">
      <c r="B306" s="40"/>
      <c r="C306" s="92"/>
      <c r="D306" s="36"/>
      <c r="E306" s="36"/>
      <c r="F306" s="37"/>
      <c r="G306" s="37"/>
      <c r="H306" s="37"/>
      <c r="I306" s="37"/>
    </row>
    <row r="307" spans="1:9">
      <c r="B307" s="40"/>
    </row>
    <row r="308" spans="1:9" s="45" customFormat="1" ht="19.75" customHeight="1">
      <c r="B308" s="340" t="s">
        <v>34</v>
      </c>
      <c r="C308" s="340"/>
      <c r="D308" s="340"/>
      <c r="E308" s="340"/>
      <c r="F308" s="340"/>
      <c r="G308" s="340"/>
      <c r="H308" s="340"/>
      <c r="I308" s="340"/>
    </row>
    <row r="309" spans="1:9" ht="20.2" customHeight="1">
      <c r="B309" s="337" t="s">
        <v>101</v>
      </c>
      <c r="C309" s="338"/>
      <c r="D309" s="338"/>
      <c r="E309" s="338"/>
      <c r="F309" s="338"/>
      <c r="G309" s="338"/>
      <c r="H309" s="338"/>
      <c r="I309" s="339"/>
    </row>
    <row r="310" spans="1:9" ht="21.8" customHeight="1">
      <c r="B310" s="337" t="s">
        <v>29</v>
      </c>
      <c r="C310" s="338"/>
      <c r="D310" s="338"/>
      <c r="E310" s="338"/>
      <c r="F310" s="338"/>
      <c r="G310" s="338"/>
      <c r="H310" s="338"/>
      <c r="I310" s="339"/>
    </row>
    <row r="311" spans="1:9" ht="44.3" customHeight="1">
      <c r="B311" s="13">
        <v>1</v>
      </c>
      <c r="C311" s="7" t="s">
        <v>100</v>
      </c>
      <c r="D311" s="101">
        <f>D312+D313+D314+D315</f>
        <v>8080.4299999999994</v>
      </c>
      <c r="E311" s="9" t="s">
        <v>13</v>
      </c>
      <c r="F311" s="188"/>
      <c r="G311" s="188"/>
      <c r="H311" s="8">
        <f t="shared" ref="H311:H312" si="50">ROUND(D311*F311, 0)</f>
        <v>0</v>
      </c>
      <c r="I311" s="8">
        <f t="shared" ref="I311:I312" si="51">ROUND(D311*G311, 0)</f>
        <v>0</v>
      </c>
    </row>
    <row r="312" spans="1:9" ht="54" customHeight="1">
      <c r="B312" s="126">
        <v>2</v>
      </c>
      <c r="C312" s="180" t="s">
        <v>107</v>
      </c>
      <c r="D312" s="187">
        <v>5628.54</v>
      </c>
      <c r="E312" s="187" t="s">
        <v>13</v>
      </c>
      <c r="F312" s="188"/>
      <c r="G312" s="188"/>
      <c r="H312" s="188">
        <f t="shared" si="50"/>
        <v>0</v>
      </c>
      <c r="I312" s="188">
        <f t="shared" si="51"/>
        <v>0</v>
      </c>
    </row>
    <row r="313" spans="1:9" ht="65.3" customHeight="1">
      <c r="B313" s="13">
        <v>3</v>
      </c>
      <c r="C313" s="180" t="s">
        <v>108</v>
      </c>
      <c r="D313" s="120">
        <v>2223.1</v>
      </c>
      <c r="E313" s="120" t="s">
        <v>13</v>
      </c>
      <c r="F313" s="116"/>
      <c r="G313" s="116"/>
      <c r="H313" s="116">
        <f>ROUND(D313*F313, 0)</f>
        <v>0</v>
      </c>
      <c r="I313" s="116">
        <f>ROUND(D313*G313, 0)</f>
        <v>0</v>
      </c>
    </row>
    <row r="314" spans="1:9" ht="68.25" customHeight="1">
      <c r="B314" s="126">
        <v>4</v>
      </c>
      <c r="C314" s="264" t="s">
        <v>745</v>
      </c>
      <c r="D314" s="120">
        <v>26.15</v>
      </c>
      <c r="E314" s="120" t="s">
        <v>13</v>
      </c>
      <c r="F314" s="116"/>
      <c r="G314" s="116"/>
      <c r="H314" s="116">
        <f t="shared" ref="H314:H315" si="52">ROUND(D314*F314, 0)</f>
        <v>0</v>
      </c>
      <c r="I314" s="116">
        <f t="shared" ref="I314:I315" si="53">ROUND(D314*G314, 0)</f>
        <v>0</v>
      </c>
    </row>
    <row r="315" spans="1:9" ht="65.3" customHeight="1">
      <c r="B315" s="13">
        <v>5</v>
      </c>
      <c r="C315" s="180" t="s">
        <v>106</v>
      </c>
      <c r="D315" s="120">
        <v>202.64</v>
      </c>
      <c r="E315" s="120" t="s">
        <v>13</v>
      </c>
      <c r="F315" s="116"/>
      <c r="G315" s="116"/>
      <c r="H315" s="116">
        <f t="shared" si="52"/>
        <v>0</v>
      </c>
      <c r="I315" s="116">
        <f t="shared" si="53"/>
        <v>0</v>
      </c>
    </row>
    <row r="316" spans="1:9" ht="64.5" customHeight="1">
      <c r="B316" s="13">
        <v>6</v>
      </c>
      <c r="C316" s="106" t="s">
        <v>126</v>
      </c>
      <c r="D316" s="220"/>
      <c r="E316" s="250"/>
      <c r="F316" s="204"/>
      <c r="G316" s="204"/>
      <c r="H316" s="205"/>
      <c r="I316" s="205"/>
    </row>
    <row r="317" spans="1:9" s="94" customFormat="1" ht="18" customHeight="1">
      <c r="B317" s="95"/>
      <c r="C317" s="96" t="s">
        <v>24</v>
      </c>
      <c r="D317" s="97"/>
      <c r="E317" s="96"/>
      <c r="F317" s="98"/>
      <c r="G317" s="99"/>
      <c r="H317" s="100">
        <f>SUM(H311:H316)</f>
        <v>0</v>
      </c>
      <c r="I317" s="100">
        <f>SUM(I311:I316)</f>
        <v>0</v>
      </c>
    </row>
    <row r="318" spans="1:9" s="71" customFormat="1">
      <c r="B318" s="88"/>
      <c r="C318" s="89"/>
      <c r="D318" s="90"/>
      <c r="E318" s="90"/>
      <c r="F318" s="91"/>
      <c r="G318" s="91"/>
      <c r="H318" s="91"/>
      <c r="I318" s="91"/>
    </row>
    <row r="319" spans="1:9" s="71" customFormat="1" ht="13.5" customHeight="1">
      <c r="B319" s="88"/>
      <c r="C319" s="89"/>
      <c r="D319" s="90"/>
      <c r="E319" s="90"/>
      <c r="F319" s="91"/>
      <c r="G319" s="91"/>
      <c r="H319" s="91"/>
      <c r="I319" s="91"/>
    </row>
    <row r="320" spans="1:9" s="45" customFormat="1" ht="20.2" customHeight="1">
      <c r="B320" s="340" t="s">
        <v>608</v>
      </c>
      <c r="C320" s="340"/>
      <c r="D320" s="340"/>
      <c r="E320" s="340"/>
      <c r="F320" s="340"/>
      <c r="G320" s="340"/>
      <c r="H320" s="340"/>
      <c r="I320" s="340"/>
    </row>
    <row r="321" spans="1:9" ht="16.45" customHeight="1">
      <c r="B321" s="337" t="s">
        <v>40</v>
      </c>
      <c r="C321" s="338"/>
      <c r="D321" s="338"/>
      <c r="E321" s="338"/>
      <c r="F321" s="338"/>
      <c r="G321" s="338"/>
      <c r="H321" s="338"/>
      <c r="I321" s="339"/>
    </row>
    <row r="322" spans="1:9" ht="28.5" customHeight="1">
      <c r="B322" s="337" t="s">
        <v>27</v>
      </c>
      <c r="C322" s="338"/>
      <c r="D322" s="338"/>
      <c r="E322" s="338"/>
      <c r="F322" s="338"/>
      <c r="G322" s="338"/>
      <c r="H322" s="338"/>
      <c r="I322" s="339"/>
    </row>
    <row r="323" spans="1:9" ht="18.8" customHeight="1">
      <c r="B323" s="337" t="s">
        <v>28</v>
      </c>
      <c r="C323" s="338"/>
      <c r="D323" s="338"/>
      <c r="E323" s="338"/>
      <c r="F323" s="338"/>
      <c r="G323" s="338"/>
      <c r="H323" s="338"/>
      <c r="I323" s="339"/>
    </row>
    <row r="324" spans="1:9" s="71" customFormat="1" ht="27.25" customHeight="1">
      <c r="A324" s="72"/>
      <c r="B324" s="103">
        <v>1</v>
      </c>
      <c r="C324" s="105" t="s">
        <v>109</v>
      </c>
      <c r="D324" s="194"/>
      <c r="E324" s="194"/>
      <c r="F324" s="195"/>
      <c r="G324" s="195"/>
      <c r="H324" s="195"/>
      <c r="I324" s="196"/>
    </row>
    <row r="325" spans="1:9" s="71" customFormat="1" ht="64.5" customHeight="1">
      <c r="A325" s="72"/>
      <c r="B325" s="86"/>
      <c r="C325" s="87" t="s">
        <v>111</v>
      </c>
      <c r="D325" s="197"/>
      <c r="E325" s="197"/>
      <c r="F325" s="198"/>
      <c r="G325" s="198"/>
      <c r="H325" s="198"/>
      <c r="I325" s="199"/>
    </row>
    <row r="326" spans="1:9" s="71" customFormat="1" ht="16.45" customHeight="1">
      <c r="A326" s="72"/>
      <c r="B326" s="93"/>
      <c r="C326" s="76" t="s">
        <v>117</v>
      </c>
      <c r="D326" s="200"/>
      <c r="E326" s="200"/>
      <c r="F326" s="201"/>
      <c r="G326" s="201"/>
      <c r="H326" s="201"/>
      <c r="I326" s="202"/>
    </row>
    <row r="327" spans="1:9" s="71" customFormat="1" ht="16.45" customHeight="1">
      <c r="A327" s="72"/>
      <c r="B327" s="77"/>
      <c r="C327" s="115" t="s">
        <v>3</v>
      </c>
      <c r="D327" s="203">
        <v>42.47</v>
      </c>
      <c r="E327" s="203" t="s">
        <v>5</v>
      </c>
      <c r="F327" s="104"/>
      <c r="G327" s="104"/>
      <c r="H327" s="75">
        <f>ROUND(D327*F327, 0)</f>
        <v>0</v>
      </c>
      <c r="I327" s="75">
        <f>ROUND(D327*G327, 0)</f>
        <v>0</v>
      </c>
    </row>
    <row r="328" spans="1:9" s="71" customFormat="1" ht="27.25" customHeight="1">
      <c r="A328" s="72"/>
      <c r="B328" s="103">
        <v>2</v>
      </c>
      <c r="C328" s="105" t="s">
        <v>110</v>
      </c>
      <c r="D328" s="194"/>
      <c r="E328" s="194"/>
      <c r="F328" s="195"/>
      <c r="G328" s="195"/>
      <c r="H328" s="195"/>
      <c r="I328" s="196"/>
    </row>
    <row r="329" spans="1:9" s="71" customFormat="1" ht="64.5" customHeight="1">
      <c r="A329" s="72"/>
      <c r="B329" s="86"/>
      <c r="C329" s="87" t="s">
        <v>111</v>
      </c>
      <c r="D329" s="197"/>
      <c r="E329" s="197"/>
      <c r="F329" s="198"/>
      <c r="G329" s="198"/>
      <c r="H329" s="198"/>
      <c r="I329" s="199"/>
    </row>
    <row r="330" spans="1:9" s="71" customFormat="1" ht="16.45" customHeight="1">
      <c r="A330" s="72"/>
      <c r="B330" s="93"/>
      <c r="C330" s="76" t="s">
        <v>118</v>
      </c>
      <c r="D330" s="200"/>
      <c r="E330" s="200"/>
      <c r="F330" s="201"/>
      <c r="G330" s="201"/>
      <c r="H330" s="201"/>
      <c r="I330" s="202"/>
    </row>
    <row r="331" spans="1:9" s="71" customFormat="1" ht="16.45" customHeight="1">
      <c r="A331" s="72"/>
      <c r="B331" s="77"/>
      <c r="C331" s="115" t="s">
        <v>3</v>
      </c>
      <c r="D331" s="203">
        <v>8.74</v>
      </c>
      <c r="E331" s="203" t="s">
        <v>5</v>
      </c>
      <c r="F331" s="104"/>
      <c r="G331" s="104"/>
      <c r="H331" s="75">
        <f>ROUND(D331*F331, 0)</f>
        <v>0</v>
      </c>
      <c r="I331" s="75">
        <f>ROUND(D331*G331, 0)</f>
        <v>0</v>
      </c>
    </row>
    <row r="332" spans="1:9" s="71" customFormat="1" ht="27.25" customHeight="1">
      <c r="A332" s="72"/>
      <c r="B332" s="103">
        <v>3</v>
      </c>
      <c r="C332" s="105" t="s">
        <v>119</v>
      </c>
      <c r="D332" s="194"/>
      <c r="E332" s="194"/>
      <c r="F332" s="195"/>
      <c r="G332" s="195"/>
      <c r="H332" s="195"/>
      <c r="I332" s="196"/>
    </row>
    <row r="333" spans="1:9" s="71" customFormat="1" ht="54" customHeight="1">
      <c r="A333" s="72"/>
      <c r="B333" s="86"/>
      <c r="C333" s="87" t="s">
        <v>113</v>
      </c>
      <c r="D333" s="197"/>
      <c r="E333" s="197"/>
      <c r="F333" s="198"/>
      <c r="G333" s="198"/>
      <c r="H333" s="198"/>
      <c r="I333" s="199"/>
    </row>
    <row r="334" spans="1:9" s="71" customFormat="1" ht="16.45" customHeight="1">
      <c r="A334" s="72"/>
      <c r="B334" s="93"/>
      <c r="C334" s="76" t="s">
        <v>114</v>
      </c>
      <c r="D334" s="200"/>
      <c r="E334" s="200"/>
      <c r="F334" s="201"/>
      <c r="G334" s="201"/>
      <c r="H334" s="201"/>
      <c r="I334" s="202"/>
    </row>
    <row r="335" spans="1:9" s="71" customFormat="1" ht="16.45" customHeight="1">
      <c r="A335" s="72"/>
      <c r="B335" s="77"/>
      <c r="C335" s="115" t="s">
        <v>3</v>
      </c>
      <c r="D335" s="203">
        <v>12</v>
      </c>
      <c r="E335" s="203" t="s">
        <v>4</v>
      </c>
      <c r="F335" s="104"/>
      <c r="G335" s="104"/>
      <c r="H335" s="75">
        <f>ROUND(D335*F335, 0)</f>
        <v>0</v>
      </c>
      <c r="I335" s="75">
        <f>ROUND(D335*G335, 0)</f>
        <v>0</v>
      </c>
    </row>
    <row r="336" spans="1:9" s="71" customFormat="1" ht="27.25" customHeight="1">
      <c r="A336" s="72"/>
      <c r="B336" s="103">
        <v>4</v>
      </c>
      <c r="C336" s="105" t="s">
        <v>120</v>
      </c>
      <c r="D336" s="194"/>
      <c r="E336" s="194"/>
      <c r="F336" s="195"/>
      <c r="G336" s="195"/>
      <c r="H336" s="195"/>
      <c r="I336" s="196"/>
    </row>
    <row r="337" spans="1:9" s="71" customFormat="1" ht="68.25" customHeight="1">
      <c r="A337" s="72"/>
      <c r="B337" s="86"/>
      <c r="C337" s="87" t="s">
        <v>122</v>
      </c>
      <c r="D337" s="197"/>
      <c r="E337" s="197"/>
      <c r="F337" s="198"/>
      <c r="G337" s="198"/>
      <c r="H337" s="198"/>
      <c r="I337" s="199"/>
    </row>
    <row r="338" spans="1:9" s="71" customFormat="1" ht="16.45" customHeight="1">
      <c r="A338" s="72"/>
      <c r="B338" s="93"/>
      <c r="C338" s="76" t="s">
        <v>121</v>
      </c>
      <c r="D338" s="200"/>
      <c r="E338" s="200"/>
      <c r="F338" s="201"/>
      <c r="G338" s="201"/>
      <c r="H338" s="201"/>
      <c r="I338" s="202"/>
    </row>
    <row r="339" spans="1:9" s="71" customFormat="1" ht="16.45" customHeight="1">
      <c r="A339" s="72"/>
      <c r="B339" s="77"/>
      <c r="C339" s="115" t="s">
        <v>3</v>
      </c>
      <c r="D339" s="203">
        <v>3</v>
      </c>
      <c r="E339" s="203" t="s">
        <v>4</v>
      </c>
      <c r="F339" s="104"/>
      <c r="G339" s="104"/>
      <c r="H339" s="75">
        <f>ROUND(D339*F339, 0)</f>
        <v>0</v>
      </c>
      <c r="I339" s="75">
        <f>ROUND(D339*G339, 0)</f>
        <v>0</v>
      </c>
    </row>
    <row r="340" spans="1:9" s="71" customFormat="1" ht="14.25" customHeight="1">
      <c r="A340" s="72"/>
      <c r="B340" s="103">
        <v>5</v>
      </c>
      <c r="C340" s="291" t="s">
        <v>751</v>
      </c>
      <c r="D340" s="194"/>
      <c r="E340" s="194"/>
      <c r="F340" s="195"/>
      <c r="G340" s="195"/>
      <c r="H340" s="195"/>
      <c r="I340" s="196"/>
    </row>
    <row r="341" spans="1:9" s="71" customFormat="1" ht="37.6" customHeight="1">
      <c r="A341" s="72"/>
      <c r="B341" s="86"/>
      <c r="C341" s="293" t="s">
        <v>753</v>
      </c>
      <c r="D341" s="197"/>
      <c r="E341" s="197"/>
      <c r="F341" s="198"/>
      <c r="G341" s="198"/>
      <c r="H341" s="198"/>
      <c r="I341" s="199"/>
    </row>
    <row r="342" spans="1:9" s="71" customFormat="1" ht="16.45" customHeight="1">
      <c r="A342" s="72"/>
      <c r="B342" s="93"/>
      <c r="C342" s="294" t="s">
        <v>754</v>
      </c>
      <c r="D342" s="200"/>
      <c r="E342" s="200"/>
      <c r="F342" s="201"/>
      <c r="G342" s="201"/>
      <c r="H342" s="201"/>
      <c r="I342" s="202"/>
    </row>
    <row r="343" spans="1:9" s="71" customFormat="1" ht="16.45" customHeight="1">
      <c r="A343" s="72"/>
      <c r="B343" s="77"/>
      <c r="C343" s="295" t="s">
        <v>3</v>
      </c>
      <c r="D343" s="203">
        <v>6</v>
      </c>
      <c r="E343" s="203" t="s">
        <v>4</v>
      </c>
      <c r="F343" s="104"/>
      <c r="G343" s="104"/>
      <c r="H343" s="75">
        <f>ROUND(D343*F343, 0)</f>
        <v>0</v>
      </c>
      <c r="I343" s="75">
        <f>ROUND(D343*G343, 0)</f>
        <v>0</v>
      </c>
    </row>
    <row r="344" spans="1:9" s="71" customFormat="1" ht="14.25" customHeight="1">
      <c r="A344" s="72"/>
      <c r="B344" s="103">
        <v>6</v>
      </c>
      <c r="C344" s="291" t="s">
        <v>755</v>
      </c>
      <c r="D344" s="194"/>
      <c r="E344" s="194"/>
      <c r="F344" s="195"/>
      <c r="G344" s="195"/>
      <c r="H344" s="195"/>
      <c r="I344" s="196"/>
    </row>
    <row r="345" spans="1:9" s="71" customFormat="1" ht="14.25" customHeight="1">
      <c r="A345" s="72"/>
      <c r="B345" s="86"/>
      <c r="C345" s="293" t="s">
        <v>770</v>
      </c>
      <c r="D345" s="197"/>
      <c r="E345" s="197"/>
      <c r="F345" s="198"/>
      <c r="G345" s="198"/>
      <c r="H345" s="198"/>
      <c r="I345" s="199"/>
    </row>
    <row r="346" spans="1:9" s="71" customFormat="1" ht="16.45" customHeight="1">
      <c r="A346" s="72"/>
      <c r="B346" s="93"/>
      <c r="C346" s="296" t="s">
        <v>756</v>
      </c>
      <c r="D346" s="200"/>
      <c r="E346" s="200"/>
      <c r="F346" s="201"/>
      <c r="G346" s="201"/>
      <c r="H346" s="201"/>
      <c r="I346" s="202"/>
    </row>
    <row r="347" spans="1:9" s="71" customFormat="1" ht="16.45" customHeight="1">
      <c r="A347" s="72"/>
      <c r="B347" s="297" t="s">
        <v>720</v>
      </c>
      <c r="C347" s="298" t="s">
        <v>757</v>
      </c>
      <c r="D347" s="203">
        <v>4</v>
      </c>
      <c r="E347" s="203" t="s">
        <v>4</v>
      </c>
      <c r="F347" s="104"/>
      <c r="G347" s="104"/>
      <c r="H347" s="75">
        <f>ROUND(D347*F347, 0)</f>
        <v>0</v>
      </c>
      <c r="I347" s="75">
        <f>ROUND(D347*G347, 0)</f>
        <v>0</v>
      </c>
    </row>
    <row r="348" spans="1:9" s="71" customFormat="1" ht="16.45" customHeight="1">
      <c r="A348" s="72"/>
      <c r="B348" s="297" t="s">
        <v>762</v>
      </c>
      <c r="C348" s="298" t="s">
        <v>758</v>
      </c>
      <c r="D348" s="203">
        <v>3</v>
      </c>
      <c r="E348" s="203" t="s">
        <v>4</v>
      </c>
      <c r="F348" s="104"/>
      <c r="G348" s="104"/>
      <c r="H348" s="75">
        <f>ROUND(D348*F348, 0)</f>
        <v>0</v>
      </c>
      <c r="I348" s="75">
        <f>ROUND(D348*G348, 0)</f>
        <v>0</v>
      </c>
    </row>
    <row r="349" spans="1:9" s="71" customFormat="1" ht="16.45" customHeight="1">
      <c r="A349" s="72"/>
      <c r="B349" s="297" t="s">
        <v>763</v>
      </c>
      <c r="C349" s="298" t="s">
        <v>759</v>
      </c>
      <c r="D349" s="203">
        <v>3</v>
      </c>
      <c r="E349" s="203" t="s">
        <v>4</v>
      </c>
      <c r="F349" s="104"/>
      <c r="G349" s="104"/>
      <c r="H349" s="75">
        <f t="shared" ref="H349:H350" si="54">ROUND(D349*F349, 0)</f>
        <v>0</v>
      </c>
      <c r="I349" s="75">
        <f t="shared" ref="I349:I350" si="55">ROUND(D349*G349, 0)</f>
        <v>0</v>
      </c>
    </row>
    <row r="350" spans="1:9" s="71" customFormat="1" ht="16.45" customHeight="1">
      <c r="A350" s="72"/>
      <c r="B350" s="297" t="s">
        <v>764</v>
      </c>
      <c r="C350" s="298" t="s">
        <v>760</v>
      </c>
      <c r="D350" s="203">
        <v>1</v>
      </c>
      <c r="E350" s="203" t="s">
        <v>4</v>
      </c>
      <c r="F350" s="104"/>
      <c r="G350" s="104"/>
      <c r="H350" s="75">
        <f t="shared" si="54"/>
        <v>0</v>
      </c>
      <c r="I350" s="75">
        <f t="shared" si="55"/>
        <v>0</v>
      </c>
    </row>
    <row r="351" spans="1:9" s="71" customFormat="1" ht="16.45" customHeight="1">
      <c r="A351" s="72"/>
      <c r="B351" s="297" t="s">
        <v>765</v>
      </c>
      <c r="C351" s="298" t="s">
        <v>761</v>
      </c>
      <c r="D351" s="203">
        <v>8</v>
      </c>
      <c r="E351" s="203" t="s">
        <v>4</v>
      </c>
      <c r="F351" s="104"/>
      <c r="G351" s="104"/>
      <c r="H351" s="75">
        <f t="shared" ref="H351" si="56">ROUND(D351*F351, 0)</f>
        <v>0</v>
      </c>
      <c r="I351" s="75">
        <f t="shared" ref="I351" si="57">ROUND(D351*G351, 0)</f>
        <v>0</v>
      </c>
    </row>
    <row r="352" spans="1:9" s="71" customFormat="1" ht="16.45" customHeight="1">
      <c r="A352" s="72"/>
      <c r="B352" s="301">
        <v>7</v>
      </c>
      <c r="C352" s="299" t="s">
        <v>755</v>
      </c>
      <c r="D352" s="194"/>
      <c r="E352" s="194"/>
      <c r="F352" s="195"/>
      <c r="G352" s="195"/>
      <c r="H352" s="195"/>
      <c r="I352" s="196"/>
    </row>
    <row r="353" spans="1:9" s="71" customFormat="1" ht="27.7" customHeight="1">
      <c r="A353" s="72"/>
      <c r="B353" s="93"/>
      <c r="C353" s="296" t="s">
        <v>772</v>
      </c>
      <c r="D353" s="197"/>
      <c r="E353" s="197"/>
      <c r="F353" s="198"/>
      <c r="G353" s="198"/>
      <c r="H353" s="198"/>
      <c r="I353" s="199"/>
    </row>
    <row r="354" spans="1:9" s="71" customFormat="1" ht="16.45" customHeight="1">
      <c r="A354" s="72"/>
      <c r="B354" s="93"/>
      <c r="C354" s="296" t="s">
        <v>769</v>
      </c>
      <c r="D354" s="200"/>
      <c r="E354" s="200"/>
      <c r="F354" s="201"/>
      <c r="G354" s="201"/>
      <c r="H354" s="201"/>
      <c r="I354" s="202"/>
    </row>
    <row r="355" spans="1:9" s="71" customFormat="1" ht="16.45" customHeight="1">
      <c r="A355" s="72"/>
      <c r="B355" s="297" t="s">
        <v>729</v>
      </c>
      <c r="C355" s="295" t="s">
        <v>771</v>
      </c>
      <c r="D355" s="203">
        <v>2</v>
      </c>
      <c r="E355" s="203" t="s">
        <v>4</v>
      </c>
      <c r="F355" s="104"/>
      <c r="G355" s="104"/>
      <c r="H355" s="75">
        <f>ROUND(D355*F355, 0)</f>
        <v>0</v>
      </c>
      <c r="I355" s="75">
        <f>ROUND(D355*G355, 0)</f>
        <v>0</v>
      </c>
    </row>
    <row r="356" spans="1:9" s="71" customFormat="1" ht="16.45" customHeight="1">
      <c r="A356" s="72"/>
      <c r="B356" s="301" t="s">
        <v>773</v>
      </c>
      <c r="C356" s="299" t="s">
        <v>755</v>
      </c>
      <c r="D356" s="194"/>
      <c r="E356" s="194"/>
      <c r="F356" s="195"/>
      <c r="G356" s="195"/>
      <c r="H356" s="195"/>
      <c r="I356" s="196"/>
    </row>
    <row r="357" spans="1:9" s="71" customFormat="1" ht="27.7" customHeight="1">
      <c r="A357" s="72"/>
      <c r="B357" s="93"/>
      <c r="C357" s="296" t="s">
        <v>776</v>
      </c>
      <c r="D357" s="197"/>
      <c r="E357" s="197"/>
      <c r="F357" s="198"/>
      <c r="G357" s="198"/>
      <c r="H357" s="198"/>
      <c r="I357" s="199"/>
    </row>
    <row r="358" spans="1:9" s="71" customFormat="1" ht="16.45" customHeight="1">
      <c r="A358" s="72"/>
      <c r="B358" s="93"/>
      <c r="C358" s="296" t="s">
        <v>777</v>
      </c>
      <c r="D358" s="200"/>
      <c r="E358" s="200"/>
      <c r="F358" s="201"/>
      <c r="G358" s="201"/>
      <c r="H358" s="201"/>
      <c r="I358" s="202"/>
    </row>
    <row r="359" spans="1:9" s="71" customFormat="1" ht="16.45" customHeight="1">
      <c r="A359" s="72"/>
      <c r="B359" s="297" t="s">
        <v>774</v>
      </c>
      <c r="C359" s="295" t="s">
        <v>778</v>
      </c>
      <c r="D359" s="203">
        <v>2</v>
      </c>
      <c r="E359" s="203" t="s">
        <v>4</v>
      </c>
      <c r="F359" s="104"/>
      <c r="G359" s="104"/>
      <c r="H359" s="75">
        <f>ROUND(D359*F359, 0)</f>
        <v>0</v>
      </c>
      <c r="I359" s="75">
        <f>ROUND(D359*G359, 0)</f>
        <v>0</v>
      </c>
    </row>
    <row r="360" spans="1:9" s="71" customFormat="1" ht="16.45" customHeight="1">
      <c r="A360" s="72"/>
      <c r="B360" s="77" t="s">
        <v>775</v>
      </c>
      <c r="C360" s="295" t="s">
        <v>779</v>
      </c>
      <c r="D360" s="203">
        <v>2</v>
      </c>
      <c r="E360" s="203" t="s">
        <v>4</v>
      </c>
      <c r="F360" s="104"/>
      <c r="G360" s="104"/>
      <c r="H360" s="75">
        <f>ROUND(D360*F360, 0)</f>
        <v>0</v>
      </c>
      <c r="I360" s="75">
        <f>ROUND(D360*G360, 0)</f>
        <v>0</v>
      </c>
    </row>
    <row r="361" spans="1:9" s="85" customFormat="1" ht="18.8" customHeight="1">
      <c r="B361" s="78"/>
      <c r="C361" s="79" t="s">
        <v>24</v>
      </c>
      <c r="D361" s="80"/>
      <c r="E361" s="79"/>
      <c r="F361" s="81"/>
      <c r="G361" s="82"/>
      <c r="H361" s="83">
        <f>SUM(H327:H360)</f>
        <v>0</v>
      </c>
      <c r="I361" s="83">
        <f>SUM(I327:I360)</f>
        <v>0</v>
      </c>
    </row>
    <row r="362" spans="1:9" s="71" customFormat="1" ht="13.5" customHeight="1">
      <c r="B362" s="88"/>
      <c r="C362" s="89"/>
      <c r="D362" s="90"/>
      <c r="E362" s="90"/>
      <c r="F362" s="91"/>
      <c r="G362" s="91"/>
      <c r="H362" s="91"/>
      <c r="I362" s="91"/>
    </row>
    <row r="363" spans="1:9" s="71" customFormat="1" ht="13.5" customHeight="1">
      <c r="B363" s="88"/>
      <c r="C363" s="89"/>
      <c r="D363" s="90"/>
      <c r="E363" s="90"/>
      <c r="F363" s="91"/>
      <c r="G363" s="91"/>
      <c r="H363" s="91"/>
      <c r="I363" s="91"/>
    </row>
    <row r="364" spans="1:9" s="85" customFormat="1" ht="21" customHeight="1">
      <c r="B364" s="355" t="s">
        <v>609</v>
      </c>
      <c r="C364" s="355"/>
      <c r="D364" s="355"/>
      <c r="E364" s="355"/>
      <c r="F364" s="355"/>
      <c r="G364" s="355"/>
      <c r="H364" s="355"/>
      <c r="I364" s="355"/>
    </row>
    <row r="365" spans="1:9" s="71" customFormat="1" ht="17.25" customHeight="1">
      <c r="B365" s="356" t="s">
        <v>721</v>
      </c>
      <c r="C365" s="357"/>
      <c r="D365" s="357"/>
      <c r="E365" s="357"/>
      <c r="F365" s="357"/>
      <c r="G365" s="357"/>
      <c r="H365" s="357"/>
      <c r="I365" s="358"/>
    </row>
    <row r="366" spans="1:9" s="71" customFormat="1" ht="15.05" customHeight="1">
      <c r="A366" s="72"/>
      <c r="B366" s="103">
        <v>1</v>
      </c>
      <c r="C366" s="105" t="s">
        <v>344</v>
      </c>
      <c r="D366" s="194"/>
      <c r="E366" s="194"/>
      <c r="F366" s="195"/>
      <c r="G366" s="195"/>
      <c r="H366" s="195"/>
      <c r="I366" s="196"/>
    </row>
    <row r="367" spans="1:9" s="71" customFormat="1" ht="27.7" customHeight="1">
      <c r="A367" s="72"/>
      <c r="B367" s="86"/>
      <c r="C367" s="87" t="s">
        <v>188</v>
      </c>
      <c r="D367" s="197"/>
      <c r="E367" s="197"/>
      <c r="F367" s="198"/>
      <c r="G367" s="198"/>
      <c r="H367" s="198"/>
      <c r="I367" s="199"/>
    </row>
    <row r="368" spans="1:9" s="71" customFormat="1" ht="66.7" customHeight="1">
      <c r="A368" s="72"/>
      <c r="B368" s="86"/>
      <c r="C368" s="87" t="s">
        <v>345</v>
      </c>
      <c r="D368" s="197"/>
      <c r="E368" s="197"/>
      <c r="F368" s="198"/>
      <c r="G368" s="198"/>
      <c r="H368" s="198"/>
      <c r="I368" s="199"/>
    </row>
    <row r="369" spans="1:9" s="71" customFormat="1" ht="27.25" customHeight="1">
      <c r="A369" s="72"/>
      <c r="B369" s="86"/>
      <c r="C369" s="87" t="s">
        <v>350</v>
      </c>
      <c r="D369" s="197"/>
      <c r="E369" s="197"/>
      <c r="F369" s="198"/>
      <c r="G369" s="198"/>
      <c r="H369" s="198"/>
      <c r="I369" s="199"/>
    </row>
    <row r="370" spans="1:9" s="71" customFormat="1" ht="16.45" customHeight="1">
      <c r="A370" s="72"/>
      <c r="B370" s="86"/>
      <c r="C370" s="213" t="s">
        <v>193</v>
      </c>
      <c r="D370" s="200"/>
      <c r="E370" s="200"/>
      <c r="F370" s="201"/>
      <c r="G370" s="201"/>
      <c r="H370" s="201"/>
      <c r="I370" s="202"/>
    </row>
    <row r="371" spans="1:9" s="71" customFormat="1" ht="16.45" customHeight="1">
      <c r="A371" s="72"/>
      <c r="B371" s="192"/>
      <c r="C371" s="214" t="s">
        <v>3</v>
      </c>
      <c r="D371" s="203">
        <v>3</v>
      </c>
      <c r="E371" s="203" t="s">
        <v>4</v>
      </c>
      <c r="F371" s="104"/>
      <c r="G371" s="104"/>
      <c r="H371" s="75">
        <f>ROUND(D371*F371, 0)</f>
        <v>0</v>
      </c>
      <c r="I371" s="75">
        <f>ROUND(D371*G371, 0)</f>
        <v>0</v>
      </c>
    </row>
    <row r="372" spans="1:9" s="71" customFormat="1" ht="15.05" customHeight="1">
      <c r="A372" s="72"/>
      <c r="B372" s="103">
        <v>2</v>
      </c>
      <c r="C372" s="105" t="s">
        <v>351</v>
      </c>
      <c r="D372" s="194"/>
      <c r="E372" s="194"/>
      <c r="F372" s="195"/>
      <c r="G372" s="195"/>
      <c r="H372" s="195"/>
      <c r="I372" s="196"/>
    </row>
    <row r="373" spans="1:9" s="71" customFormat="1" ht="27.7" customHeight="1">
      <c r="A373" s="72"/>
      <c r="B373" s="86"/>
      <c r="C373" s="87" t="s">
        <v>188</v>
      </c>
      <c r="D373" s="197"/>
      <c r="E373" s="197"/>
      <c r="F373" s="198"/>
      <c r="G373" s="198"/>
      <c r="H373" s="198"/>
      <c r="I373" s="199"/>
    </row>
    <row r="374" spans="1:9" s="71" customFormat="1" ht="66.7" customHeight="1">
      <c r="A374" s="72"/>
      <c r="B374" s="86"/>
      <c r="C374" s="87" t="s">
        <v>354</v>
      </c>
      <c r="D374" s="197"/>
      <c r="E374" s="197"/>
      <c r="F374" s="198"/>
      <c r="G374" s="198"/>
      <c r="H374" s="198"/>
      <c r="I374" s="199"/>
    </row>
    <row r="375" spans="1:9" s="71" customFormat="1" ht="15.05" customHeight="1">
      <c r="A375" s="72"/>
      <c r="B375" s="86"/>
      <c r="C375" s="87" t="s">
        <v>352</v>
      </c>
      <c r="D375" s="197"/>
      <c r="E375" s="197"/>
      <c r="F375" s="198"/>
      <c r="G375" s="198"/>
      <c r="H375" s="198"/>
      <c r="I375" s="199"/>
    </row>
    <row r="376" spans="1:9" s="71" customFormat="1" ht="16.45" customHeight="1">
      <c r="A376" s="72"/>
      <c r="B376" s="86"/>
      <c r="C376" s="213" t="s">
        <v>194</v>
      </c>
      <c r="D376" s="200"/>
      <c r="E376" s="200"/>
      <c r="F376" s="201"/>
      <c r="G376" s="201"/>
      <c r="H376" s="201"/>
      <c r="I376" s="202"/>
    </row>
    <row r="377" spans="1:9" s="71" customFormat="1" ht="16.45" customHeight="1">
      <c r="A377" s="72"/>
      <c r="B377" s="192"/>
      <c r="C377" s="214" t="s">
        <v>3</v>
      </c>
      <c r="D377" s="203">
        <v>1</v>
      </c>
      <c r="E377" s="203" t="s">
        <v>4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71" customFormat="1" ht="31.5" customHeight="1">
      <c r="A378" s="72"/>
      <c r="B378" s="103">
        <v>3</v>
      </c>
      <c r="C378" s="105" t="s">
        <v>353</v>
      </c>
      <c r="D378" s="194"/>
      <c r="E378" s="194"/>
      <c r="F378" s="195"/>
      <c r="G378" s="195"/>
      <c r="H378" s="195"/>
      <c r="I378" s="196"/>
    </row>
    <row r="379" spans="1:9" s="71" customFormat="1" ht="27.7" customHeight="1">
      <c r="A379" s="72"/>
      <c r="B379" s="86"/>
      <c r="C379" s="87" t="s">
        <v>188</v>
      </c>
      <c r="D379" s="197"/>
      <c r="E379" s="197"/>
      <c r="F379" s="198"/>
      <c r="G379" s="198"/>
      <c r="H379" s="198"/>
      <c r="I379" s="199"/>
    </row>
    <row r="380" spans="1:9" s="71" customFormat="1" ht="41.95" customHeight="1">
      <c r="A380" s="72"/>
      <c r="B380" s="86"/>
      <c r="C380" s="87" t="s">
        <v>355</v>
      </c>
      <c r="D380" s="197"/>
      <c r="E380" s="197"/>
      <c r="F380" s="198"/>
      <c r="G380" s="198"/>
      <c r="H380" s="198"/>
      <c r="I380" s="199"/>
    </row>
    <row r="381" spans="1:9" s="71" customFormat="1" ht="15.05" customHeight="1">
      <c r="A381" s="72"/>
      <c r="B381" s="86"/>
      <c r="C381" s="87" t="s">
        <v>356</v>
      </c>
      <c r="D381" s="197"/>
      <c r="E381" s="197"/>
      <c r="F381" s="198"/>
      <c r="G381" s="198"/>
      <c r="H381" s="198"/>
      <c r="I381" s="199"/>
    </row>
    <row r="382" spans="1:9" s="71" customFormat="1" ht="16.45" customHeight="1">
      <c r="A382" s="72"/>
      <c r="B382" s="86"/>
      <c r="C382" s="213" t="s">
        <v>195</v>
      </c>
      <c r="D382" s="200"/>
      <c r="E382" s="200"/>
      <c r="F382" s="201"/>
      <c r="G382" s="201"/>
      <c r="H382" s="201"/>
      <c r="I382" s="202"/>
    </row>
    <row r="383" spans="1:9" s="71" customFormat="1" ht="16.45" customHeight="1">
      <c r="A383" s="72"/>
      <c r="B383" s="192"/>
      <c r="C383" s="214" t="s">
        <v>3</v>
      </c>
      <c r="D383" s="203">
        <v>1</v>
      </c>
      <c r="E383" s="203" t="s">
        <v>4</v>
      </c>
      <c r="F383" s="104"/>
      <c r="G383" s="104"/>
      <c r="H383" s="75">
        <f>ROUND(D383*F383, 0)</f>
        <v>0</v>
      </c>
      <c r="I383" s="75">
        <f>ROUND(D383*G383, 0)</f>
        <v>0</v>
      </c>
    </row>
    <row r="384" spans="1:9" s="71" customFormat="1" ht="14.25" customHeight="1">
      <c r="A384" s="72"/>
      <c r="B384" s="103">
        <v>4</v>
      </c>
      <c r="C384" s="105" t="s">
        <v>357</v>
      </c>
      <c r="D384" s="194"/>
      <c r="E384" s="194"/>
      <c r="F384" s="195"/>
      <c r="G384" s="195"/>
      <c r="H384" s="195"/>
      <c r="I384" s="196"/>
    </row>
    <row r="385" spans="1:9" s="71" customFormat="1" ht="27.7" customHeight="1">
      <c r="A385" s="72"/>
      <c r="B385" s="86"/>
      <c r="C385" s="87" t="s">
        <v>188</v>
      </c>
      <c r="D385" s="197"/>
      <c r="E385" s="197"/>
      <c r="F385" s="198"/>
      <c r="G385" s="198"/>
      <c r="H385" s="198"/>
      <c r="I385" s="199"/>
    </row>
    <row r="386" spans="1:9" s="71" customFormat="1" ht="29.3" customHeight="1">
      <c r="A386" s="72"/>
      <c r="B386" s="86"/>
      <c r="C386" s="87" t="s">
        <v>358</v>
      </c>
      <c r="D386" s="197"/>
      <c r="E386" s="197"/>
      <c r="F386" s="198"/>
      <c r="G386" s="198"/>
      <c r="H386" s="198"/>
      <c r="I386" s="199"/>
    </row>
    <row r="387" spans="1:9" s="71" customFormat="1" ht="29.3" customHeight="1">
      <c r="A387" s="72"/>
      <c r="B387" s="86"/>
      <c r="C387" s="87" t="s">
        <v>359</v>
      </c>
      <c r="D387" s="197"/>
      <c r="E387" s="197"/>
      <c r="F387" s="198"/>
      <c r="G387" s="198"/>
      <c r="H387" s="198"/>
      <c r="I387" s="199"/>
    </row>
    <row r="388" spans="1:9" s="71" customFormat="1" ht="27.25" customHeight="1">
      <c r="A388" s="72"/>
      <c r="B388" s="86"/>
      <c r="C388" s="87" t="s">
        <v>360</v>
      </c>
      <c r="D388" s="197"/>
      <c r="E388" s="197"/>
      <c r="F388" s="198"/>
      <c r="G388" s="198"/>
      <c r="H388" s="198"/>
      <c r="I388" s="199"/>
    </row>
    <row r="389" spans="1:9" s="71" customFormat="1" ht="16.45" customHeight="1">
      <c r="A389" s="72"/>
      <c r="B389" s="86"/>
      <c r="C389" s="213" t="s">
        <v>196</v>
      </c>
      <c r="D389" s="200"/>
      <c r="E389" s="200"/>
      <c r="F389" s="201"/>
      <c r="G389" s="201"/>
      <c r="H389" s="201"/>
      <c r="I389" s="202"/>
    </row>
    <row r="390" spans="1:9" s="71" customFormat="1" ht="16.45" customHeight="1">
      <c r="A390" s="72"/>
      <c r="B390" s="192"/>
      <c r="C390" s="214" t="s">
        <v>3</v>
      </c>
      <c r="D390" s="203">
        <v>2</v>
      </c>
      <c r="E390" s="203" t="s">
        <v>4</v>
      </c>
      <c r="F390" s="104"/>
      <c r="G390" s="104"/>
      <c r="H390" s="75">
        <f>ROUND(D390*F390, 0)</f>
        <v>0</v>
      </c>
      <c r="I390" s="75">
        <f>ROUND(D390*G390, 0)</f>
        <v>0</v>
      </c>
    </row>
    <row r="391" spans="1:9" s="71" customFormat="1" ht="15.05" customHeight="1">
      <c r="A391" s="72"/>
      <c r="B391" s="103">
        <v>5</v>
      </c>
      <c r="C391" s="105" t="s">
        <v>604</v>
      </c>
      <c r="D391" s="194"/>
      <c r="E391" s="194"/>
      <c r="F391" s="195"/>
      <c r="G391" s="195"/>
      <c r="H391" s="195"/>
      <c r="I391" s="196"/>
    </row>
    <row r="392" spans="1:9" s="71" customFormat="1" ht="29.3" customHeight="1">
      <c r="A392" s="72"/>
      <c r="B392" s="86"/>
      <c r="C392" s="87" t="s">
        <v>188</v>
      </c>
      <c r="D392" s="197"/>
      <c r="E392" s="197"/>
      <c r="F392" s="198"/>
      <c r="G392" s="198"/>
      <c r="H392" s="198"/>
      <c r="I392" s="199"/>
    </row>
    <row r="393" spans="1:9" s="71" customFormat="1" ht="39.799999999999997" customHeight="1">
      <c r="A393" s="72"/>
      <c r="B393" s="86"/>
      <c r="C393" s="87" t="s">
        <v>384</v>
      </c>
      <c r="D393" s="197"/>
      <c r="E393" s="197"/>
      <c r="F393" s="198"/>
      <c r="G393" s="198"/>
      <c r="H393" s="198"/>
      <c r="I393" s="199"/>
    </row>
    <row r="394" spans="1:9" s="71" customFormat="1" ht="29.3" customHeight="1">
      <c r="A394" s="72"/>
      <c r="B394" s="86"/>
      <c r="C394" s="87" t="s">
        <v>385</v>
      </c>
      <c r="D394" s="197"/>
      <c r="E394" s="197"/>
      <c r="F394" s="198"/>
      <c r="G394" s="198"/>
      <c r="H394" s="198"/>
      <c r="I394" s="199"/>
    </row>
    <row r="395" spans="1:9" s="71" customFormat="1" ht="29.3" customHeight="1">
      <c r="A395" s="72"/>
      <c r="B395" s="86"/>
      <c r="C395" s="87" t="s">
        <v>386</v>
      </c>
      <c r="D395" s="197"/>
      <c r="E395" s="197"/>
      <c r="F395" s="198"/>
      <c r="G395" s="198"/>
      <c r="H395" s="198"/>
      <c r="I395" s="199"/>
    </row>
    <row r="396" spans="1:9" s="71" customFormat="1" ht="16.45" customHeight="1">
      <c r="A396" s="72"/>
      <c r="B396" s="93"/>
      <c r="C396" s="76" t="s">
        <v>200</v>
      </c>
      <c r="D396" s="200"/>
      <c r="E396" s="200"/>
      <c r="F396" s="201"/>
      <c r="G396" s="201"/>
      <c r="H396" s="201"/>
      <c r="I396" s="202"/>
    </row>
    <row r="397" spans="1:9" s="71" customFormat="1" ht="16.45" customHeight="1">
      <c r="A397" s="72"/>
      <c r="B397" s="77"/>
      <c r="C397" s="115" t="s">
        <v>3</v>
      </c>
      <c r="D397" s="203">
        <v>14</v>
      </c>
      <c r="E397" s="203" t="s">
        <v>4</v>
      </c>
      <c r="F397" s="104"/>
      <c r="G397" s="104"/>
      <c r="H397" s="75">
        <f>ROUND(D397*F397, 0)</f>
        <v>0</v>
      </c>
      <c r="I397" s="75">
        <f>ROUND(D397*G397, 0)</f>
        <v>0</v>
      </c>
    </row>
    <row r="398" spans="1:9" s="71" customFormat="1" ht="15.05" customHeight="1">
      <c r="A398" s="72"/>
      <c r="B398" s="103">
        <v>6</v>
      </c>
      <c r="C398" s="105" t="s">
        <v>605</v>
      </c>
      <c r="D398" s="194"/>
      <c r="E398" s="194"/>
      <c r="F398" s="195"/>
      <c r="G398" s="195"/>
      <c r="H398" s="195"/>
      <c r="I398" s="196"/>
    </row>
    <row r="399" spans="1:9" s="71" customFormat="1" ht="28.5" customHeight="1">
      <c r="A399" s="72"/>
      <c r="B399" s="86"/>
      <c r="C399" s="87" t="s">
        <v>188</v>
      </c>
      <c r="D399" s="197"/>
      <c r="E399" s="197"/>
      <c r="F399" s="198"/>
      <c r="G399" s="198"/>
      <c r="H399" s="198"/>
      <c r="I399" s="199"/>
    </row>
    <row r="400" spans="1:9" s="71" customFormat="1" ht="39.799999999999997" customHeight="1">
      <c r="A400" s="72"/>
      <c r="B400" s="86"/>
      <c r="C400" s="87" t="s">
        <v>390</v>
      </c>
      <c r="D400" s="197"/>
      <c r="E400" s="197"/>
      <c r="F400" s="198"/>
      <c r="G400" s="198"/>
      <c r="H400" s="198"/>
      <c r="I400" s="199"/>
    </row>
    <row r="401" spans="1:9" s="71" customFormat="1" ht="29.3" customHeight="1">
      <c r="A401" s="72"/>
      <c r="B401" s="86"/>
      <c r="C401" s="87" t="s">
        <v>387</v>
      </c>
      <c r="D401" s="197"/>
      <c r="E401" s="197"/>
      <c r="F401" s="198"/>
      <c r="G401" s="198"/>
      <c r="H401" s="198"/>
      <c r="I401" s="199"/>
    </row>
    <row r="402" spans="1:9" s="71" customFormat="1" ht="29.3" customHeight="1">
      <c r="A402" s="72"/>
      <c r="B402" s="86"/>
      <c r="C402" s="87" t="s">
        <v>388</v>
      </c>
      <c r="D402" s="197"/>
      <c r="E402" s="197"/>
      <c r="F402" s="198"/>
      <c r="G402" s="198"/>
      <c r="H402" s="198"/>
      <c r="I402" s="199"/>
    </row>
    <row r="403" spans="1:9" s="71" customFormat="1" ht="16.45" customHeight="1">
      <c r="A403" s="72"/>
      <c r="B403" s="93"/>
      <c r="C403" s="76" t="s">
        <v>201</v>
      </c>
      <c r="D403" s="200"/>
      <c r="E403" s="200"/>
      <c r="F403" s="201"/>
      <c r="G403" s="201"/>
      <c r="H403" s="201"/>
      <c r="I403" s="202"/>
    </row>
    <row r="404" spans="1:9" s="71" customFormat="1" ht="16.45" customHeight="1">
      <c r="A404" s="72"/>
      <c r="B404" s="77"/>
      <c r="C404" s="115" t="s">
        <v>3</v>
      </c>
      <c r="D404" s="203">
        <v>38</v>
      </c>
      <c r="E404" s="203" t="s">
        <v>4</v>
      </c>
      <c r="F404" s="104"/>
      <c r="G404" s="104"/>
      <c r="H404" s="75">
        <f>ROUND(D404*F404, 0)</f>
        <v>0</v>
      </c>
      <c r="I404" s="75">
        <f>ROUND(D404*G404, 0)</f>
        <v>0</v>
      </c>
    </row>
    <row r="405" spans="1:9" s="71" customFormat="1" ht="15.05" customHeight="1">
      <c r="A405" s="72"/>
      <c r="B405" s="103">
        <v>7</v>
      </c>
      <c r="C405" s="105" t="s">
        <v>429</v>
      </c>
      <c r="D405" s="194"/>
      <c r="E405" s="194"/>
      <c r="F405" s="195"/>
      <c r="G405" s="195"/>
      <c r="H405" s="195"/>
      <c r="I405" s="196"/>
    </row>
    <row r="406" spans="1:9" s="71" customFormat="1" ht="26.3" customHeight="1">
      <c r="A406" s="72"/>
      <c r="B406" s="86"/>
      <c r="C406" s="87" t="s">
        <v>188</v>
      </c>
      <c r="D406" s="197"/>
      <c r="E406" s="197"/>
      <c r="F406" s="198"/>
      <c r="G406" s="198"/>
      <c r="H406" s="198"/>
      <c r="I406" s="199"/>
    </row>
    <row r="407" spans="1:9" s="71" customFormat="1" ht="55.75" customHeight="1">
      <c r="A407" s="72"/>
      <c r="B407" s="86"/>
      <c r="C407" s="87" t="s">
        <v>432</v>
      </c>
      <c r="D407" s="197"/>
      <c r="E407" s="197"/>
      <c r="F407" s="198"/>
      <c r="G407" s="198"/>
      <c r="H407" s="198"/>
      <c r="I407" s="199"/>
    </row>
    <row r="408" spans="1:9" s="71" customFormat="1" ht="17.25" customHeight="1">
      <c r="A408" s="72"/>
      <c r="B408" s="86"/>
      <c r="C408" s="87" t="s">
        <v>430</v>
      </c>
      <c r="D408" s="197"/>
      <c r="E408" s="197"/>
      <c r="F408" s="198"/>
      <c r="G408" s="198"/>
      <c r="H408" s="198"/>
      <c r="I408" s="199"/>
    </row>
    <row r="409" spans="1:9" s="71" customFormat="1" ht="26.3" customHeight="1">
      <c r="A409" s="72"/>
      <c r="B409" s="86"/>
      <c r="C409" s="87" t="s">
        <v>431</v>
      </c>
      <c r="D409" s="197"/>
      <c r="E409" s="197"/>
      <c r="F409" s="198"/>
      <c r="G409" s="198"/>
      <c r="H409" s="198"/>
      <c r="I409" s="199"/>
    </row>
    <row r="410" spans="1:9" s="71" customFormat="1" ht="16.45" customHeight="1">
      <c r="A410" s="72"/>
      <c r="B410" s="93"/>
      <c r="C410" s="213" t="s">
        <v>215</v>
      </c>
      <c r="D410" s="200"/>
      <c r="E410" s="200"/>
      <c r="F410" s="201"/>
      <c r="G410" s="201"/>
      <c r="H410" s="201"/>
      <c r="I410" s="202"/>
    </row>
    <row r="411" spans="1:9" s="71" customFormat="1" ht="16.45" customHeight="1">
      <c r="A411" s="72"/>
      <c r="B411" s="77"/>
      <c r="C411" s="214" t="s">
        <v>3</v>
      </c>
      <c r="D411" s="203">
        <v>1</v>
      </c>
      <c r="E411" s="203" t="s">
        <v>4</v>
      </c>
      <c r="F411" s="104"/>
      <c r="G411" s="104"/>
      <c r="H411" s="75">
        <f>ROUND(D411*F411, 0)</f>
        <v>0</v>
      </c>
      <c r="I411" s="75">
        <f>ROUND(D411*G411, 0)</f>
        <v>0</v>
      </c>
    </row>
    <row r="412" spans="1:9" s="71" customFormat="1" ht="15.05" customHeight="1">
      <c r="A412" s="72"/>
      <c r="B412" s="103">
        <v>8</v>
      </c>
      <c r="C412" s="105" t="s">
        <v>434</v>
      </c>
      <c r="D412" s="194"/>
      <c r="E412" s="194"/>
      <c r="F412" s="195"/>
      <c r="G412" s="195"/>
      <c r="H412" s="195"/>
      <c r="I412" s="196"/>
    </row>
    <row r="413" spans="1:9" s="71" customFormat="1" ht="26.3" customHeight="1">
      <c r="A413" s="72"/>
      <c r="B413" s="86"/>
      <c r="C413" s="87" t="s">
        <v>188</v>
      </c>
      <c r="D413" s="197"/>
      <c r="E413" s="197"/>
      <c r="F413" s="198"/>
      <c r="G413" s="198"/>
      <c r="H413" s="198"/>
      <c r="I413" s="199"/>
    </row>
    <row r="414" spans="1:9" s="71" customFormat="1" ht="41.95" customHeight="1">
      <c r="A414" s="72"/>
      <c r="B414" s="86"/>
      <c r="C414" s="87" t="s">
        <v>435</v>
      </c>
      <c r="D414" s="197"/>
      <c r="E414" s="197"/>
      <c r="F414" s="198"/>
      <c r="G414" s="198"/>
      <c r="H414" s="198"/>
      <c r="I414" s="199"/>
    </row>
    <row r="415" spans="1:9" s="71" customFormat="1" ht="26.3" customHeight="1">
      <c r="A415" s="72"/>
      <c r="B415" s="86"/>
      <c r="C415" s="87" t="s">
        <v>436</v>
      </c>
      <c r="D415" s="197"/>
      <c r="E415" s="197"/>
      <c r="F415" s="198"/>
      <c r="G415" s="198"/>
      <c r="H415" s="198"/>
      <c r="I415" s="199"/>
    </row>
    <row r="416" spans="1:9" s="71" customFormat="1" ht="16.45" customHeight="1">
      <c r="A416" s="72"/>
      <c r="B416" s="93"/>
      <c r="C416" s="213" t="s">
        <v>216</v>
      </c>
      <c r="D416" s="200"/>
      <c r="E416" s="200"/>
      <c r="F416" s="201"/>
      <c r="G416" s="201"/>
      <c r="H416" s="201"/>
      <c r="I416" s="202"/>
    </row>
    <row r="417" spans="1:9" s="71" customFormat="1" ht="16.45" customHeight="1">
      <c r="A417" s="72"/>
      <c r="B417" s="77"/>
      <c r="C417" s="214" t="s">
        <v>3</v>
      </c>
      <c r="D417" s="203">
        <v>3</v>
      </c>
      <c r="E417" s="203" t="s">
        <v>4</v>
      </c>
      <c r="F417" s="104"/>
      <c r="G417" s="104"/>
      <c r="H417" s="75">
        <f>ROUND(D417*F417, 0)</f>
        <v>0</v>
      </c>
      <c r="I417" s="75">
        <f>ROUND(D417*G417, 0)</f>
        <v>0</v>
      </c>
    </row>
    <row r="418" spans="1:9" s="71" customFormat="1" ht="15.05" customHeight="1">
      <c r="A418" s="72"/>
      <c r="B418" s="103">
        <v>9</v>
      </c>
      <c r="C418" s="105" t="s">
        <v>439</v>
      </c>
      <c r="D418" s="194"/>
      <c r="E418" s="194"/>
      <c r="F418" s="195"/>
      <c r="G418" s="195"/>
      <c r="H418" s="195"/>
      <c r="I418" s="196"/>
    </row>
    <row r="419" spans="1:9" s="71" customFormat="1" ht="26.3" customHeight="1">
      <c r="A419" s="72"/>
      <c r="B419" s="86"/>
      <c r="C419" s="87" t="s">
        <v>188</v>
      </c>
      <c r="D419" s="197"/>
      <c r="E419" s="197"/>
      <c r="F419" s="198"/>
      <c r="G419" s="198"/>
      <c r="H419" s="198"/>
      <c r="I419" s="199"/>
    </row>
    <row r="420" spans="1:9" s="71" customFormat="1" ht="92.2" customHeight="1">
      <c r="A420" s="72"/>
      <c r="B420" s="86"/>
      <c r="C420" s="87" t="s">
        <v>437</v>
      </c>
      <c r="D420" s="197"/>
      <c r="E420" s="197"/>
      <c r="F420" s="198"/>
      <c r="G420" s="198"/>
      <c r="H420" s="198"/>
      <c r="I420" s="199"/>
    </row>
    <row r="421" spans="1:9" s="71" customFormat="1" ht="26.3" customHeight="1">
      <c r="A421" s="72"/>
      <c r="B421" s="86"/>
      <c r="C421" s="87" t="s">
        <v>438</v>
      </c>
      <c r="D421" s="197"/>
      <c r="E421" s="197"/>
      <c r="F421" s="198"/>
      <c r="G421" s="198"/>
      <c r="H421" s="198"/>
      <c r="I421" s="199"/>
    </row>
    <row r="422" spans="1:9" s="71" customFormat="1" ht="16.45" customHeight="1">
      <c r="A422" s="72"/>
      <c r="B422" s="93"/>
      <c r="C422" s="213" t="s">
        <v>217</v>
      </c>
      <c r="D422" s="200"/>
      <c r="E422" s="200"/>
      <c r="F422" s="201"/>
      <c r="G422" s="201"/>
      <c r="H422" s="201"/>
      <c r="I422" s="202"/>
    </row>
    <row r="423" spans="1:9" s="71" customFormat="1" ht="16.45" customHeight="1">
      <c r="A423" s="72"/>
      <c r="B423" s="77"/>
      <c r="C423" s="214" t="s">
        <v>3</v>
      </c>
      <c r="D423" s="203">
        <v>1</v>
      </c>
      <c r="E423" s="203" t="s">
        <v>4</v>
      </c>
      <c r="F423" s="104"/>
      <c r="G423" s="104"/>
      <c r="H423" s="75">
        <f>ROUND(D423*F423, 0)</f>
        <v>0</v>
      </c>
      <c r="I423" s="75">
        <f>ROUND(D423*G423, 0)</f>
        <v>0</v>
      </c>
    </row>
    <row r="424" spans="1:9" s="71" customFormat="1" ht="23.95" customHeight="1">
      <c r="A424" s="72"/>
      <c r="B424" s="103">
        <v>10</v>
      </c>
      <c r="C424" s="105" t="s">
        <v>441</v>
      </c>
      <c r="D424" s="194"/>
      <c r="E424" s="194"/>
      <c r="F424" s="195"/>
      <c r="G424" s="195"/>
      <c r="H424" s="195"/>
      <c r="I424" s="196"/>
    </row>
    <row r="425" spans="1:9" s="71" customFormat="1" ht="26.3" customHeight="1">
      <c r="A425" s="72"/>
      <c r="B425" s="86"/>
      <c r="C425" s="87" t="s">
        <v>188</v>
      </c>
      <c r="D425" s="197"/>
      <c r="E425" s="197"/>
      <c r="F425" s="198"/>
      <c r="G425" s="198"/>
      <c r="H425" s="198"/>
      <c r="I425" s="199"/>
    </row>
    <row r="426" spans="1:9" s="71" customFormat="1" ht="77.95" customHeight="1">
      <c r="A426" s="72"/>
      <c r="B426" s="86"/>
      <c r="C426" s="87" t="s">
        <v>440</v>
      </c>
      <c r="D426" s="197"/>
      <c r="E426" s="197"/>
      <c r="F426" s="198"/>
      <c r="G426" s="198"/>
      <c r="H426" s="198"/>
      <c r="I426" s="199"/>
    </row>
    <row r="427" spans="1:9" s="71" customFormat="1" ht="26.3" customHeight="1">
      <c r="A427" s="72"/>
      <c r="B427" s="86"/>
      <c r="C427" s="87" t="s">
        <v>442</v>
      </c>
      <c r="D427" s="197"/>
      <c r="E427" s="197"/>
      <c r="F427" s="198"/>
      <c r="G427" s="198"/>
      <c r="H427" s="198"/>
      <c r="I427" s="199"/>
    </row>
    <row r="428" spans="1:9" s="71" customFormat="1" ht="26.3" customHeight="1">
      <c r="A428" s="72"/>
      <c r="B428" s="86"/>
      <c r="C428" s="87" t="s">
        <v>443</v>
      </c>
      <c r="D428" s="197"/>
      <c r="E428" s="197"/>
      <c r="F428" s="198"/>
      <c r="G428" s="198"/>
      <c r="H428" s="198"/>
      <c r="I428" s="199"/>
    </row>
    <row r="429" spans="1:9" s="71" customFormat="1" ht="26.3" customHeight="1">
      <c r="A429" s="72"/>
      <c r="B429" s="86"/>
      <c r="C429" s="87" t="s">
        <v>444</v>
      </c>
      <c r="D429" s="197"/>
      <c r="E429" s="197"/>
      <c r="F429" s="198"/>
      <c r="G429" s="198"/>
      <c r="H429" s="198"/>
      <c r="I429" s="199"/>
    </row>
    <row r="430" spans="1:9" s="71" customFormat="1" ht="26.3" customHeight="1">
      <c r="A430" s="72"/>
      <c r="B430" s="86"/>
      <c r="C430" s="87" t="s">
        <v>445</v>
      </c>
      <c r="D430" s="197"/>
      <c r="E430" s="197"/>
      <c r="F430" s="198"/>
      <c r="G430" s="198"/>
      <c r="H430" s="198"/>
      <c r="I430" s="199"/>
    </row>
    <row r="431" spans="1:9" s="71" customFormat="1" ht="16.45" customHeight="1">
      <c r="A431" s="72"/>
      <c r="B431" s="93"/>
      <c r="C431" s="213" t="s">
        <v>218</v>
      </c>
      <c r="D431" s="200"/>
      <c r="E431" s="200"/>
      <c r="F431" s="201"/>
      <c r="G431" s="201"/>
      <c r="H431" s="201"/>
      <c r="I431" s="202"/>
    </row>
    <row r="432" spans="1:9" s="71" customFormat="1" ht="16.45" customHeight="1">
      <c r="A432" s="72"/>
      <c r="B432" s="77"/>
      <c r="C432" s="214" t="s">
        <v>3</v>
      </c>
      <c r="D432" s="224">
        <v>1</v>
      </c>
      <c r="E432" s="224" t="s">
        <v>4</v>
      </c>
      <c r="F432" s="225"/>
      <c r="G432" s="225"/>
      <c r="H432" s="221">
        <f>ROUND(D432*F432, 0)</f>
        <v>0</v>
      </c>
      <c r="I432" s="221">
        <f>ROUND(D432*G432, 0)</f>
        <v>0</v>
      </c>
    </row>
    <row r="433" spans="1:9" s="71" customFormat="1" ht="13.5" customHeight="1">
      <c r="A433" s="72"/>
      <c r="B433" s="103">
        <v>11</v>
      </c>
      <c r="C433" s="272" t="s">
        <v>446</v>
      </c>
      <c r="D433" s="228"/>
      <c r="E433" s="194"/>
      <c r="F433" s="195"/>
      <c r="G433" s="195"/>
      <c r="H433" s="195"/>
      <c r="I433" s="196"/>
    </row>
    <row r="434" spans="1:9" s="71" customFormat="1" ht="26.3" customHeight="1">
      <c r="A434" s="72"/>
      <c r="B434" s="86"/>
      <c r="C434" s="273" t="s">
        <v>188</v>
      </c>
      <c r="D434" s="229"/>
      <c r="E434" s="197"/>
      <c r="F434" s="198"/>
      <c r="G434" s="198"/>
      <c r="H434" s="198"/>
      <c r="I434" s="199"/>
    </row>
    <row r="435" spans="1:9" s="71" customFormat="1" ht="16.45" customHeight="1">
      <c r="A435" s="72"/>
      <c r="B435" s="86"/>
      <c r="C435" s="273" t="s">
        <v>447</v>
      </c>
      <c r="D435" s="229"/>
      <c r="E435" s="197"/>
      <c r="F435" s="198"/>
      <c r="G435" s="198"/>
      <c r="H435" s="198"/>
      <c r="I435" s="199"/>
    </row>
    <row r="436" spans="1:9" s="71" customFormat="1" ht="26.3">
      <c r="A436" s="72"/>
      <c r="B436" s="86"/>
      <c r="C436" s="273" t="s">
        <v>448</v>
      </c>
      <c r="D436" s="229"/>
      <c r="E436" s="197"/>
      <c r="F436" s="132"/>
      <c r="G436" s="132"/>
      <c r="H436" s="132"/>
      <c r="I436" s="133"/>
    </row>
    <row r="437" spans="1:9" s="71" customFormat="1" ht="16.45" customHeight="1">
      <c r="A437" s="72"/>
      <c r="B437" s="86"/>
      <c r="C437" s="274" t="s">
        <v>219</v>
      </c>
      <c r="D437" s="230"/>
      <c r="E437" s="200"/>
      <c r="F437" s="201"/>
      <c r="G437" s="201"/>
      <c r="H437" s="201"/>
      <c r="I437" s="202"/>
    </row>
    <row r="438" spans="1:9" s="71" customFormat="1" ht="16.45" customHeight="1">
      <c r="A438" s="72"/>
      <c r="B438" s="192"/>
      <c r="C438" s="214" t="s">
        <v>3</v>
      </c>
      <c r="D438" s="226">
        <v>1</v>
      </c>
      <c r="E438" s="226" t="s">
        <v>4</v>
      </c>
      <c r="F438" s="75"/>
      <c r="G438" s="75"/>
      <c r="H438" s="75">
        <f>ROUND(D438*F438, 0)</f>
        <v>0</v>
      </c>
      <c r="I438" s="75">
        <f>ROUND(D438*G438, 0)</f>
        <v>0</v>
      </c>
    </row>
    <row r="439" spans="1:9" s="71" customFormat="1" ht="13.5" customHeight="1">
      <c r="A439" s="72"/>
      <c r="B439" s="103">
        <v>12</v>
      </c>
      <c r="C439" s="272" t="s">
        <v>446</v>
      </c>
      <c r="D439" s="228"/>
      <c r="E439" s="194"/>
      <c r="F439" s="195"/>
      <c r="G439" s="195"/>
      <c r="H439" s="195"/>
      <c r="I439" s="196"/>
    </row>
    <row r="440" spans="1:9" s="71" customFormat="1" ht="26.3" customHeight="1">
      <c r="A440" s="72"/>
      <c r="B440" s="86"/>
      <c r="C440" s="273" t="s">
        <v>188</v>
      </c>
      <c r="D440" s="229"/>
      <c r="E440" s="197"/>
      <c r="F440" s="198"/>
      <c r="G440" s="198"/>
      <c r="H440" s="198"/>
      <c r="I440" s="199"/>
    </row>
    <row r="441" spans="1:9" s="71" customFormat="1" ht="16.45" customHeight="1">
      <c r="A441" s="72"/>
      <c r="B441" s="86"/>
      <c r="C441" s="273" t="s">
        <v>447</v>
      </c>
      <c r="D441" s="229"/>
      <c r="E441" s="197"/>
      <c r="F441" s="198"/>
      <c r="G441" s="198"/>
      <c r="H441" s="198"/>
      <c r="I441" s="199"/>
    </row>
    <row r="442" spans="1:9" s="71" customFormat="1" ht="26.3">
      <c r="A442" s="72"/>
      <c r="B442" s="86"/>
      <c r="C442" s="273" t="s">
        <v>449</v>
      </c>
      <c r="D442" s="229"/>
      <c r="E442" s="197"/>
      <c r="F442" s="132"/>
      <c r="G442" s="132"/>
      <c r="H442" s="132"/>
      <c r="I442" s="133"/>
    </row>
    <row r="443" spans="1:9" s="71" customFormat="1" ht="16.45" customHeight="1">
      <c r="A443" s="72"/>
      <c r="B443" s="86"/>
      <c r="C443" s="274" t="s">
        <v>220</v>
      </c>
      <c r="D443" s="230"/>
      <c r="E443" s="200"/>
      <c r="F443" s="201"/>
      <c r="G443" s="201"/>
      <c r="H443" s="201"/>
      <c r="I443" s="202"/>
    </row>
    <row r="444" spans="1:9" s="71" customFormat="1" ht="16.45" customHeight="1">
      <c r="A444" s="72"/>
      <c r="B444" s="192"/>
      <c r="C444" s="214" t="s">
        <v>3</v>
      </c>
      <c r="D444" s="226">
        <v>1</v>
      </c>
      <c r="E444" s="226" t="s">
        <v>4</v>
      </c>
      <c r="F444" s="75"/>
      <c r="G444" s="75"/>
      <c r="H444" s="75">
        <f>ROUND(D444*F444, 0)</f>
        <v>0</v>
      </c>
      <c r="I444" s="75">
        <f>ROUND(D444*G444, 0)</f>
        <v>0</v>
      </c>
    </row>
    <row r="445" spans="1:9" s="71" customFormat="1" ht="15.05" customHeight="1">
      <c r="A445" s="72"/>
      <c r="B445" s="103">
        <v>13</v>
      </c>
      <c r="C445" s="105" t="s">
        <v>451</v>
      </c>
      <c r="D445" s="194"/>
      <c r="E445" s="194"/>
      <c r="F445" s="195"/>
      <c r="G445" s="195"/>
      <c r="H445" s="195"/>
      <c r="I445" s="196"/>
    </row>
    <row r="446" spans="1:9" s="71" customFormat="1" ht="27.7" customHeight="1">
      <c r="A446" s="72"/>
      <c r="B446" s="86"/>
      <c r="C446" s="87" t="s">
        <v>188</v>
      </c>
      <c r="D446" s="197"/>
      <c r="E446" s="197"/>
      <c r="F446" s="198"/>
      <c r="G446" s="198"/>
      <c r="H446" s="198"/>
      <c r="I446" s="199"/>
    </row>
    <row r="447" spans="1:9" s="71" customFormat="1" ht="54" customHeight="1">
      <c r="A447" s="72"/>
      <c r="B447" s="86"/>
      <c r="C447" s="87" t="s">
        <v>264</v>
      </c>
      <c r="D447" s="197"/>
      <c r="E447" s="197"/>
      <c r="F447" s="198"/>
      <c r="G447" s="198"/>
      <c r="H447" s="198"/>
      <c r="I447" s="199"/>
    </row>
    <row r="448" spans="1:9" s="71" customFormat="1" ht="16" customHeight="1">
      <c r="A448" s="72"/>
      <c r="B448" s="86"/>
      <c r="C448" s="87" t="s">
        <v>379</v>
      </c>
      <c r="D448" s="197"/>
      <c r="E448" s="197"/>
      <c r="F448" s="198"/>
      <c r="G448" s="198"/>
      <c r="H448" s="198"/>
      <c r="I448" s="199"/>
    </row>
    <row r="449" spans="1:9" s="71" customFormat="1" ht="27.7" customHeight="1">
      <c r="A449" s="72"/>
      <c r="B449" s="86"/>
      <c r="C449" s="87" t="s">
        <v>380</v>
      </c>
      <c r="D449" s="197"/>
      <c r="E449" s="197"/>
      <c r="F449" s="198"/>
      <c r="G449" s="198"/>
      <c r="H449" s="198"/>
      <c r="I449" s="199"/>
    </row>
    <row r="450" spans="1:9" s="71" customFormat="1" ht="27.25" customHeight="1">
      <c r="A450" s="72"/>
      <c r="B450" s="86"/>
      <c r="C450" s="87" t="s">
        <v>335</v>
      </c>
      <c r="D450" s="197"/>
      <c r="E450" s="197"/>
      <c r="F450" s="198"/>
      <c r="G450" s="198"/>
      <c r="H450" s="198"/>
      <c r="I450" s="199"/>
    </row>
    <row r="451" spans="1:9" s="71" customFormat="1" ht="41.5" customHeight="1">
      <c r="A451" s="72"/>
      <c r="B451" s="86"/>
      <c r="C451" s="87" t="s">
        <v>450</v>
      </c>
      <c r="D451" s="197"/>
      <c r="E451" s="197"/>
      <c r="F451" s="198"/>
      <c r="G451" s="198"/>
      <c r="H451" s="198"/>
      <c r="I451" s="199"/>
    </row>
    <row r="452" spans="1:9" s="71" customFormat="1" ht="27.25" customHeight="1">
      <c r="A452" s="72"/>
      <c r="B452" s="86"/>
      <c r="C452" s="87" t="s">
        <v>453</v>
      </c>
      <c r="D452" s="197"/>
      <c r="E452" s="197"/>
      <c r="F452" s="198"/>
      <c r="G452" s="198"/>
      <c r="H452" s="198"/>
      <c r="I452" s="199"/>
    </row>
    <row r="453" spans="1:9" s="71" customFormat="1" ht="16.45" customHeight="1">
      <c r="A453" s="72"/>
      <c r="B453" s="93"/>
      <c r="C453" s="76" t="s">
        <v>221</v>
      </c>
      <c r="D453" s="200"/>
      <c r="E453" s="200"/>
      <c r="F453" s="201"/>
      <c r="G453" s="201"/>
      <c r="H453" s="201"/>
      <c r="I453" s="202"/>
    </row>
    <row r="454" spans="1:9" s="71" customFormat="1" ht="16.45" customHeight="1">
      <c r="A454" s="72"/>
      <c r="B454" s="77"/>
      <c r="C454" s="115" t="s">
        <v>3</v>
      </c>
      <c r="D454" s="203">
        <v>1</v>
      </c>
      <c r="E454" s="203" t="s">
        <v>4</v>
      </c>
      <c r="F454" s="104"/>
      <c r="G454" s="104"/>
      <c r="H454" s="75">
        <f>ROUND(D454*F454, 0)</f>
        <v>0</v>
      </c>
      <c r="I454" s="75">
        <f>ROUND(D454*G454, 0)</f>
        <v>0</v>
      </c>
    </row>
    <row r="455" spans="1:9" s="71" customFormat="1" ht="15.05" customHeight="1">
      <c r="A455" s="72"/>
      <c r="B455" s="103">
        <v>14</v>
      </c>
      <c r="C455" s="105" t="s">
        <v>495</v>
      </c>
      <c r="D455" s="194"/>
      <c r="E455" s="194"/>
      <c r="F455" s="195"/>
      <c r="G455" s="195"/>
      <c r="H455" s="195"/>
      <c r="I455" s="196"/>
    </row>
    <row r="456" spans="1:9" s="71" customFormat="1" ht="27.7" customHeight="1">
      <c r="A456" s="72"/>
      <c r="B456" s="86"/>
      <c r="C456" s="87" t="s">
        <v>188</v>
      </c>
      <c r="D456" s="197"/>
      <c r="E456" s="197"/>
      <c r="F456" s="198"/>
      <c r="G456" s="198"/>
      <c r="H456" s="198"/>
      <c r="I456" s="199"/>
    </row>
    <row r="457" spans="1:9" s="71" customFormat="1" ht="54.8" customHeight="1">
      <c r="A457" s="72"/>
      <c r="B457" s="86"/>
      <c r="C457" s="87" t="s">
        <v>452</v>
      </c>
      <c r="D457" s="197"/>
      <c r="E457" s="197"/>
      <c r="F457" s="198"/>
      <c r="G457" s="198"/>
      <c r="H457" s="198"/>
      <c r="I457" s="199"/>
    </row>
    <row r="458" spans="1:9" s="71" customFormat="1" ht="27.25" customHeight="1">
      <c r="A458" s="72"/>
      <c r="B458" s="86"/>
      <c r="C458" s="87" t="s">
        <v>335</v>
      </c>
      <c r="D458" s="197"/>
      <c r="E458" s="197"/>
      <c r="F458" s="198"/>
      <c r="G458" s="198"/>
      <c r="H458" s="198"/>
      <c r="I458" s="199"/>
    </row>
    <row r="459" spans="1:9" s="71" customFormat="1" ht="27.25" customHeight="1">
      <c r="A459" s="72"/>
      <c r="B459" s="86"/>
      <c r="C459" s="87" t="s">
        <v>454</v>
      </c>
      <c r="D459" s="197"/>
      <c r="E459" s="197"/>
      <c r="F459" s="198"/>
      <c r="G459" s="198"/>
      <c r="H459" s="198"/>
      <c r="I459" s="199"/>
    </row>
    <row r="460" spans="1:9" s="71" customFormat="1" ht="16.45" customHeight="1">
      <c r="A460" s="72"/>
      <c r="B460" s="93"/>
      <c r="C460" s="76" t="s">
        <v>222</v>
      </c>
      <c r="D460" s="200"/>
      <c r="E460" s="200"/>
      <c r="F460" s="201"/>
      <c r="G460" s="201"/>
      <c r="H460" s="201"/>
      <c r="I460" s="202"/>
    </row>
    <row r="461" spans="1:9" s="71" customFormat="1" ht="16.45" customHeight="1">
      <c r="A461" s="72"/>
      <c r="B461" s="77"/>
      <c r="C461" s="115" t="s">
        <v>3</v>
      </c>
      <c r="D461" s="203">
        <v>1</v>
      </c>
      <c r="E461" s="203" t="s">
        <v>4</v>
      </c>
      <c r="F461" s="104"/>
      <c r="G461" s="104"/>
      <c r="H461" s="75">
        <f>ROUND(D461*F461, 0)</f>
        <v>0</v>
      </c>
      <c r="I461" s="75">
        <f>ROUND(D461*G461, 0)</f>
        <v>0</v>
      </c>
    </row>
    <row r="462" spans="1:9" s="71" customFormat="1" ht="27.25" customHeight="1">
      <c r="A462" s="72"/>
      <c r="B462" s="103">
        <v>15</v>
      </c>
      <c r="C462" s="105" t="s">
        <v>455</v>
      </c>
      <c r="D462" s="194"/>
      <c r="E462" s="194"/>
      <c r="F462" s="195"/>
      <c r="G462" s="195"/>
      <c r="H462" s="195"/>
      <c r="I462" s="196"/>
    </row>
    <row r="463" spans="1:9" s="71" customFormat="1" ht="27.7" customHeight="1">
      <c r="A463" s="72"/>
      <c r="B463" s="86"/>
      <c r="C463" s="87" t="s">
        <v>188</v>
      </c>
      <c r="D463" s="197"/>
      <c r="E463" s="197"/>
      <c r="F463" s="198"/>
      <c r="G463" s="198"/>
      <c r="H463" s="198"/>
      <c r="I463" s="199"/>
    </row>
    <row r="464" spans="1:9" s="71" customFormat="1" ht="65.75">
      <c r="A464" s="72"/>
      <c r="B464" s="86"/>
      <c r="C464" s="87" t="s">
        <v>363</v>
      </c>
      <c r="D464" s="197"/>
      <c r="E464" s="197"/>
      <c r="F464" s="198"/>
      <c r="G464" s="198"/>
      <c r="H464" s="198"/>
      <c r="I464" s="199"/>
    </row>
    <row r="465" spans="1:9" s="71" customFormat="1" ht="27.7" customHeight="1">
      <c r="A465" s="72"/>
      <c r="B465" s="86"/>
      <c r="C465" s="87" t="s">
        <v>456</v>
      </c>
      <c r="D465" s="197"/>
      <c r="E465" s="197"/>
      <c r="F465" s="198"/>
      <c r="G465" s="198"/>
      <c r="H465" s="198"/>
      <c r="I465" s="199"/>
    </row>
    <row r="466" spans="1:9" s="71" customFormat="1" ht="39.450000000000003">
      <c r="A466" s="72"/>
      <c r="B466" s="86"/>
      <c r="C466" s="87" t="s">
        <v>457</v>
      </c>
      <c r="D466" s="197"/>
      <c r="E466" s="197"/>
      <c r="F466" s="198"/>
      <c r="G466" s="198"/>
      <c r="H466" s="198"/>
      <c r="I466" s="199"/>
    </row>
    <row r="467" spans="1:9" s="71" customFormat="1" ht="27.7" customHeight="1">
      <c r="A467" s="72"/>
      <c r="B467" s="86"/>
      <c r="C467" s="87" t="s">
        <v>458</v>
      </c>
      <c r="D467" s="197"/>
      <c r="E467" s="197"/>
      <c r="F467" s="198"/>
      <c r="G467" s="198"/>
      <c r="H467" s="198"/>
      <c r="I467" s="199"/>
    </row>
    <row r="468" spans="1:9" s="71" customFormat="1" ht="16.45" customHeight="1">
      <c r="A468" s="72"/>
      <c r="B468" s="93"/>
      <c r="C468" s="213" t="s">
        <v>224</v>
      </c>
      <c r="D468" s="200"/>
      <c r="E468" s="200"/>
      <c r="F468" s="201"/>
      <c r="G468" s="201"/>
      <c r="H468" s="201"/>
      <c r="I468" s="202"/>
    </row>
    <row r="469" spans="1:9" s="71" customFormat="1" ht="16.45" customHeight="1">
      <c r="A469" s="72"/>
      <c r="B469" s="77"/>
      <c r="C469" s="214" t="s">
        <v>3</v>
      </c>
      <c r="D469" s="203">
        <v>1</v>
      </c>
      <c r="E469" s="203" t="s">
        <v>4</v>
      </c>
      <c r="F469" s="104"/>
      <c r="G469" s="104"/>
      <c r="H469" s="75">
        <f>ROUND(D469*F469, 0)</f>
        <v>0</v>
      </c>
      <c r="I469" s="75">
        <f>ROUND(D469*G469, 0)</f>
        <v>0</v>
      </c>
    </row>
    <row r="470" spans="1:9" s="71" customFormat="1" ht="27.25" customHeight="1">
      <c r="A470" s="72"/>
      <c r="B470" s="103">
        <v>16</v>
      </c>
      <c r="C470" s="105" t="s">
        <v>459</v>
      </c>
      <c r="D470" s="194"/>
      <c r="E470" s="194"/>
      <c r="F470" s="195"/>
      <c r="G470" s="195"/>
      <c r="H470" s="195"/>
      <c r="I470" s="196"/>
    </row>
    <row r="471" spans="1:9" s="71" customFormat="1" ht="27.7" customHeight="1">
      <c r="A471" s="72"/>
      <c r="B471" s="86"/>
      <c r="C471" s="87" t="s">
        <v>188</v>
      </c>
      <c r="D471" s="197"/>
      <c r="E471" s="197"/>
      <c r="F471" s="198"/>
      <c r="G471" s="198"/>
      <c r="H471" s="198"/>
      <c r="I471" s="199"/>
    </row>
    <row r="472" spans="1:9" s="71" customFormat="1" ht="65.75">
      <c r="A472" s="72"/>
      <c r="B472" s="86"/>
      <c r="C472" s="87" t="s">
        <v>460</v>
      </c>
      <c r="D472" s="197"/>
      <c r="E472" s="197"/>
      <c r="F472" s="198"/>
      <c r="G472" s="198"/>
      <c r="H472" s="198"/>
      <c r="I472" s="199"/>
    </row>
    <row r="473" spans="1:9" s="71" customFormat="1" ht="27.7" customHeight="1">
      <c r="A473" s="72"/>
      <c r="B473" s="86"/>
      <c r="C473" s="87" t="s">
        <v>461</v>
      </c>
      <c r="D473" s="197"/>
      <c r="E473" s="197"/>
      <c r="F473" s="198"/>
      <c r="G473" s="198"/>
      <c r="H473" s="198"/>
      <c r="I473" s="199"/>
    </row>
    <row r="474" spans="1:9" s="71" customFormat="1" ht="16" customHeight="1">
      <c r="A474" s="72"/>
      <c r="B474" s="86"/>
      <c r="C474" s="87" t="s">
        <v>462</v>
      </c>
      <c r="D474" s="197"/>
      <c r="E474" s="197"/>
      <c r="F474" s="198"/>
      <c r="G474" s="198"/>
      <c r="H474" s="198"/>
      <c r="I474" s="199"/>
    </row>
    <row r="475" spans="1:9" s="71" customFormat="1" ht="16" customHeight="1">
      <c r="A475" s="72"/>
      <c r="B475" s="86"/>
      <c r="C475" s="87" t="s">
        <v>464</v>
      </c>
      <c r="D475" s="197"/>
      <c r="E475" s="197"/>
      <c r="F475" s="198"/>
      <c r="G475" s="198"/>
      <c r="H475" s="198"/>
      <c r="I475" s="199"/>
    </row>
    <row r="476" spans="1:9" s="71" customFormat="1" ht="26.3">
      <c r="A476" s="72"/>
      <c r="B476" s="86"/>
      <c r="C476" s="87" t="s">
        <v>463</v>
      </c>
      <c r="D476" s="197"/>
      <c r="E476" s="197"/>
      <c r="F476" s="198"/>
      <c r="G476" s="198"/>
      <c r="H476" s="198"/>
      <c r="I476" s="199"/>
    </row>
    <row r="477" spans="1:9" s="71" customFormat="1" ht="16.45" customHeight="1">
      <c r="A477" s="72"/>
      <c r="B477" s="93"/>
      <c r="C477" s="213" t="s">
        <v>225</v>
      </c>
      <c r="D477" s="200"/>
      <c r="E477" s="200"/>
      <c r="F477" s="201"/>
      <c r="G477" s="201"/>
      <c r="H477" s="201"/>
      <c r="I477" s="202"/>
    </row>
    <row r="478" spans="1:9" s="71" customFormat="1" ht="16.45" customHeight="1">
      <c r="A478" s="72"/>
      <c r="B478" s="77"/>
      <c r="C478" s="214" t="s">
        <v>3</v>
      </c>
      <c r="D478" s="203">
        <v>1</v>
      </c>
      <c r="E478" s="203" t="s">
        <v>4</v>
      </c>
      <c r="F478" s="104"/>
      <c r="G478" s="104"/>
      <c r="H478" s="75">
        <f>ROUND(D478*F478, 0)</f>
        <v>0</v>
      </c>
      <c r="I478" s="75">
        <f>ROUND(D478*G478, 0)</f>
        <v>0</v>
      </c>
    </row>
    <row r="479" spans="1:9" s="71" customFormat="1" ht="16.45" customHeight="1">
      <c r="A479" s="72"/>
      <c r="B479" s="103">
        <v>17</v>
      </c>
      <c r="C479" s="105" t="s">
        <v>465</v>
      </c>
      <c r="D479" s="194"/>
      <c r="E479" s="194"/>
      <c r="F479" s="195"/>
      <c r="G479" s="195"/>
      <c r="H479" s="195"/>
      <c r="I479" s="196"/>
    </row>
    <row r="480" spans="1:9" s="71" customFormat="1" ht="27.7" customHeight="1">
      <c r="A480" s="72"/>
      <c r="B480" s="86"/>
      <c r="C480" s="87" t="s">
        <v>188</v>
      </c>
      <c r="D480" s="197"/>
      <c r="E480" s="197"/>
      <c r="F480" s="198"/>
      <c r="G480" s="198"/>
      <c r="H480" s="198"/>
      <c r="I480" s="199"/>
    </row>
    <row r="481" spans="1:9" s="71" customFormat="1" ht="55.75" customHeight="1">
      <c r="A481" s="72"/>
      <c r="B481" s="86"/>
      <c r="C481" s="87" t="s">
        <v>371</v>
      </c>
      <c r="D481" s="197"/>
      <c r="E481" s="197"/>
      <c r="F481" s="198"/>
      <c r="G481" s="198"/>
      <c r="H481" s="198"/>
      <c r="I481" s="199"/>
    </row>
    <row r="482" spans="1:9" s="71" customFormat="1" ht="28.5" customHeight="1">
      <c r="A482" s="72"/>
      <c r="B482" s="86"/>
      <c r="C482" s="87" t="s">
        <v>466</v>
      </c>
      <c r="D482" s="197"/>
      <c r="E482" s="197"/>
      <c r="F482" s="198"/>
      <c r="G482" s="198"/>
      <c r="H482" s="198"/>
      <c r="I482" s="199"/>
    </row>
    <row r="483" spans="1:9" s="71" customFormat="1" ht="27.25" customHeight="1">
      <c r="A483" s="72"/>
      <c r="B483" s="86"/>
      <c r="C483" s="87" t="s">
        <v>467</v>
      </c>
      <c r="D483" s="197"/>
      <c r="E483" s="197"/>
      <c r="F483" s="198"/>
      <c r="G483" s="198"/>
      <c r="H483" s="198"/>
      <c r="I483" s="199"/>
    </row>
    <row r="484" spans="1:9" s="71" customFormat="1" ht="16.45" customHeight="1">
      <c r="A484" s="72"/>
      <c r="B484" s="86"/>
      <c r="C484" s="213" t="s">
        <v>226</v>
      </c>
      <c r="D484" s="200"/>
      <c r="E484" s="200"/>
      <c r="F484" s="201"/>
      <c r="G484" s="201"/>
      <c r="H484" s="201"/>
      <c r="I484" s="202"/>
    </row>
    <row r="485" spans="1:9" s="71" customFormat="1" ht="16.45" customHeight="1">
      <c r="A485" s="72"/>
      <c r="B485" s="192"/>
      <c r="C485" s="214" t="s">
        <v>3</v>
      </c>
      <c r="D485" s="203">
        <v>1</v>
      </c>
      <c r="E485" s="203" t="s">
        <v>4</v>
      </c>
      <c r="F485" s="104"/>
      <c r="G485" s="104"/>
      <c r="H485" s="75">
        <f>ROUND(D485*F485, 0)</f>
        <v>0</v>
      </c>
      <c r="I485" s="75">
        <f>ROUND(D485*G485, 0)</f>
        <v>0</v>
      </c>
    </row>
    <row r="486" spans="1:9" s="71" customFormat="1" ht="16.45" customHeight="1">
      <c r="A486" s="72"/>
      <c r="B486" s="103">
        <v>18</v>
      </c>
      <c r="C486" s="105" t="s">
        <v>465</v>
      </c>
      <c r="D486" s="194"/>
      <c r="E486" s="194"/>
      <c r="F486" s="195"/>
      <c r="G486" s="195"/>
      <c r="H486" s="195"/>
      <c r="I486" s="196"/>
    </row>
    <row r="487" spans="1:9" s="71" customFormat="1" ht="27.7" customHeight="1">
      <c r="A487" s="72"/>
      <c r="B487" s="86"/>
      <c r="C487" s="87" t="s">
        <v>188</v>
      </c>
      <c r="D487" s="197"/>
      <c r="E487" s="197"/>
      <c r="F487" s="198"/>
      <c r="G487" s="198"/>
      <c r="H487" s="198"/>
      <c r="I487" s="199"/>
    </row>
    <row r="488" spans="1:9" s="71" customFormat="1" ht="55.75" customHeight="1">
      <c r="A488" s="72"/>
      <c r="B488" s="86"/>
      <c r="C488" s="87" t="s">
        <v>371</v>
      </c>
      <c r="D488" s="197"/>
      <c r="E488" s="197"/>
      <c r="F488" s="198"/>
      <c r="G488" s="198"/>
      <c r="H488" s="198"/>
      <c r="I488" s="199"/>
    </row>
    <row r="489" spans="1:9" s="71" customFormat="1" ht="28.5" customHeight="1">
      <c r="A489" s="72"/>
      <c r="B489" s="86"/>
      <c r="C489" s="87" t="s">
        <v>468</v>
      </c>
      <c r="D489" s="197"/>
      <c r="E489" s="197"/>
      <c r="F489" s="198"/>
      <c r="G489" s="198"/>
      <c r="H489" s="198"/>
      <c r="I489" s="199"/>
    </row>
    <row r="490" spans="1:9" s="71" customFormat="1" ht="27.25" customHeight="1">
      <c r="A490" s="72"/>
      <c r="B490" s="86"/>
      <c r="C490" s="87" t="s">
        <v>469</v>
      </c>
      <c r="D490" s="197"/>
      <c r="E490" s="197"/>
      <c r="F490" s="198"/>
      <c r="G490" s="198"/>
      <c r="H490" s="198"/>
      <c r="I490" s="199"/>
    </row>
    <row r="491" spans="1:9" s="71" customFormat="1" ht="16.45" customHeight="1">
      <c r="A491" s="72"/>
      <c r="B491" s="86"/>
      <c r="C491" s="213" t="s">
        <v>227</v>
      </c>
      <c r="D491" s="200"/>
      <c r="E491" s="200"/>
      <c r="F491" s="201"/>
      <c r="G491" s="201"/>
      <c r="H491" s="201"/>
      <c r="I491" s="202"/>
    </row>
    <row r="492" spans="1:9" s="71" customFormat="1" ht="16.45" customHeight="1">
      <c r="A492" s="72"/>
      <c r="B492" s="192"/>
      <c r="C492" s="214" t="s">
        <v>3</v>
      </c>
      <c r="D492" s="203">
        <v>1</v>
      </c>
      <c r="E492" s="203" t="s">
        <v>4</v>
      </c>
      <c r="F492" s="104"/>
      <c r="G492" s="104"/>
      <c r="H492" s="75">
        <f>ROUND(D492*F492, 0)</f>
        <v>0</v>
      </c>
      <c r="I492" s="75">
        <f>ROUND(D492*G492, 0)</f>
        <v>0</v>
      </c>
    </row>
    <row r="493" spans="1:9" s="71" customFormat="1" ht="16.45" customHeight="1">
      <c r="A493" s="72"/>
      <c r="B493" s="103">
        <v>19</v>
      </c>
      <c r="C493" s="105" t="s">
        <v>470</v>
      </c>
      <c r="D493" s="194"/>
      <c r="E493" s="194"/>
      <c r="F493" s="195"/>
      <c r="G493" s="195"/>
      <c r="H493" s="195"/>
      <c r="I493" s="196"/>
    </row>
    <row r="494" spans="1:9" s="71" customFormat="1" ht="27.7" customHeight="1">
      <c r="A494" s="72"/>
      <c r="B494" s="86"/>
      <c r="C494" s="87" t="s">
        <v>188</v>
      </c>
      <c r="D494" s="197"/>
      <c r="E494" s="197"/>
      <c r="F494" s="198"/>
      <c r="G494" s="198"/>
      <c r="H494" s="198"/>
      <c r="I494" s="199"/>
    </row>
    <row r="495" spans="1:9" s="71" customFormat="1" ht="79.55" customHeight="1">
      <c r="A495" s="72"/>
      <c r="B495" s="86"/>
      <c r="C495" s="87" t="s">
        <v>363</v>
      </c>
      <c r="D495" s="197"/>
      <c r="E495" s="197"/>
      <c r="F495" s="198"/>
      <c r="G495" s="198"/>
      <c r="H495" s="198"/>
      <c r="I495" s="199"/>
    </row>
    <row r="496" spans="1:9" s="71" customFormat="1" ht="43.55" customHeight="1">
      <c r="A496" s="72"/>
      <c r="B496" s="86"/>
      <c r="C496" s="87" t="s">
        <v>472</v>
      </c>
      <c r="D496" s="197"/>
      <c r="E496" s="197"/>
      <c r="F496" s="198"/>
      <c r="G496" s="198"/>
      <c r="H496" s="198"/>
      <c r="I496" s="199"/>
    </row>
    <row r="497" spans="1:9" s="71" customFormat="1" ht="27.25" customHeight="1">
      <c r="A497" s="72"/>
      <c r="B497" s="86"/>
      <c r="C497" s="87" t="s">
        <v>471</v>
      </c>
      <c r="D497" s="197"/>
      <c r="E497" s="197"/>
      <c r="F497" s="198"/>
      <c r="G497" s="198"/>
      <c r="H497" s="198"/>
      <c r="I497" s="199"/>
    </row>
    <row r="498" spans="1:9" s="71" customFormat="1" ht="16.45" customHeight="1">
      <c r="A498" s="72"/>
      <c r="B498" s="86"/>
      <c r="C498" s="213" t="s">
        <v>228</v>
      </c>
      <c r="D498" s="200"/>
      <c r="E498" s="200"/>
      <c r="F498" s="201"/>
      <c r="G498" s="201"/>
      <c r="H498" s="201"/>
      <c r="I498" s="202"/>
    </row>
    <row r="499" spans="1:9" s="71" customFormat="1" ht="16.45" customHeight="1">
      <c r="A499" s="72"/>
      <c r="B499" s="192"/>
      <c r="C499" s="214" t="s">
        <v>3</v>
      </c>
      <c r="D499" s="203">
        <v>1</v>
      </c>
      <c r="E499" s="203" t="s">
        <v>4</v>
      </c>
      <c r="F499" s="104"/>
      <c r="G499" s="104"/>
      <c r="H499" s="75">
        <f>ROUND(D499*F499, 0)</f>
        <v>0</v>
      </c>
      <c r="I499" s="75">
        <f>ROUND(D499*G499, 0)</f>
        <v>0</v>
      </c>
    </row>
    <row r="500" spans="1:9" s="71" customFormat="1" ht="16.45" customHeight="1">
      <c r="A500" s="72"/>
      <c r="B500" s="103">
        <v>20</v>
      </c>
      <c r="C500" s="105" t="s">
        <v>473</v>
      </c>
      <c r="D500" s="194"/>
      <c r="E500" s="194"/>
      <c r="F500" s="195"/>
      <c r="G500" s="195"/>
      <c r="H500" s="195"/>
      <c r="I500" s="196"/>
    </row>
    <row r="501" spans="1:9" s="71" customFormat="1" ht="27.7" customHeight="1">
      <c r="A501" s="72"/>
      <c r="B501" s="86"/>
      <c r="C501" s="87" t="s">
        <v>188</v>
      </c>
      <c r="D501" s="197"/>
      <c r="E501" s="197"/>
      <c r="F501" s="198"/>
      <c r="G501" s="198"/>
      <c r="H501" s="198"/>
      <c r="I501" s="199"/>
    </row>
    <row r="502" spans="1:9" s="71" customFormat="1" ht="55.75" customHeight="1">
      <c r="A502" s="72"/>
      <c r="B502" s="86"/>
      <c r="C502" s="87" t="s">
        <v>371</v>
      </c>
      <c r="D502" s="197"/>
      <c r="E502" s="197"/>
      <c r="F502" s="198"/>
      <c r="G502" s="198"/>
      <c r="H502" s="198"/>
      <c r="I502" s="199"/>
    </row>
    <row r="503" spans="1:9" s="71" customFormat="1" ht="28.5" customHeight="1">
      <c r="A503" s="72"/>
      <c r="B503" s="86"/>
      <c r="C503" s="87" t="s">
        <v>474</v>
      </c>
      <c r="D503" s="197"/>
      <c r="E503" s="197"/>
      <c r="F503" s="198"/>
      <c r="G503" s="198"/>
      <c r="H503" s="198"/>
      <c r="I503" s="199"/>
    </row>
    <row r="504" spans="1:9" s="71" customFormat="1" ht="27.25" customHeight="1">
      <c r="A504" s="72"/>
      <c r="B504" s="86"/>
      <c r="C504" s="87" t="s">
        <v>475</v>
      </c>
      <c r="D504" s="197"/>
      <c r="E504" s="197"/>
      <c r="F504" s="198"/>
      <c r="G504" s="198"/>
      <c r="H504" s="198"/>
      <c r="I504" s="199"/>
    </row>
    <row r="505" spans="1:9" s="71" customFormat="1" ht="16.45" customHeight="1">
      <c r="A505" s="72"/>
      <c r="B505" s="86"/>
      <c r="C505" s="213" t="s">
        <v>229</v>
      </c>
      <c r="D505" s="200"/>
      <c r="E505" s="200"/>
      <c r="F505" s="201"/>
      <c r="G505" s="201"/>
      <c r="H505" s="201"/>
      <c r="I505" s="202"/>
    </row>
    <row r="506" spans="1:9" s="71" customFormat="1" ht="16.45" customHeight="1">
      <c r="A506" s="72"/>
      <c r="B506" s="192"/>
      <c r="C506" s="214" t="s">
        <v>3</v>
      </c>
      <c r="D506" s="203">
        <v>1</v>
      </c>
      <c r="E506" s="203" t="s">
        <v>4</v>
      </c>
      <c r="F506" s="104"/>
      <c r="G506" s="104"/>
      <c r="H506" s="75">
        <f>ROUND(D506*F506, 0)</f>
        <v>0</v>
      </c>
      <c r="I506" s="75">
        <f>ROUND(D506*G506, 0)</f>
        <v>0</v>
      </c>
    </row>
    <row r="507" spans="1:9" s="71" customFormat="1" ht="16.45" customHeight="1">
      <c r="A507" s="72"/>
      <c r="B507" s="103">
        <v>21</v>
      </c>
      <c r="C507" s="105" t="s">
        <v>473</v>
      </c>
      <c r="D507" s="194"/>
      <c r="E507" s="194"/>
      <c r="F507" s="195"/>
      <c r="G507" s="195"/>
      <c r="H507" s="195"/>
      <c r="I507" s="196"/>
    </row>
    <row r="508" spans="1:9" s="71" customFormat="1" ht="27.7" customHeight="1">
      <c r="A508" s="72"/>
      <c r="B508" s="86"/>
      <c r="C508" s="87" t="s">
        <v>188</v>
      </c>
      <c r="D508" s="197"/>
      <c r="E508" s="197"/>
      <c r="F508" s="198"/>
      <c r="G508" s="198"/>
      <c r="H508" s="198"/>
      <c r="I508" s="199"/>
    </row>
    <row r="509" spans="1:9" s="71" customFormat="1" ht="55.75" customHeight="1">
      <c r="A509" s="72"/>
      <c r="B509" s="86"/>
      <c r="C509" s="87" t="s">
        <v>371</v>
      </c>
      <c r="D509" s="197"/>
      <c r="E509" s="197"/>
      <c r="F509" s="198"/>
      <c r="G509" s="198"/>
      <c r="H509" s="198"/>
      <c r="I509" s="199"/>
    </row>
    <row r="510" spans="1:9" s="71" customFormat="1" ht="28.5" customHeight="1">
      <c r="A510" s="72"/>
      <c r="B510" s="86"/>
      <c r="C510" s="87" t="s">
        <v>474</v>
      </c>
      <c r="D510" s="197"/>
      <c r="E510" s="197"/>
      <c r="F510" s="198"/>
      <c r="G510" s="198"/>
      <c r="H510" s="198"/>
      <c r="I510" s="199"/>
    </row>
    <row r="511" spans="1:9" s="71" customFormat="1" ht="27.25" customHeight="1">
      <c r="A511" s="72"/>
      <c r="B511" s="86"/>
      <c r="C511" s="87" t="s">
        <v>476</v>
      </c>
      <c r="D511" s="197"/>
      <c r="E511" s="197"/>
      <c r="F511" s="198"/>
      <c r="G511" s="198"/>
      <c r="H511" s="198"/>
      <c r="I511" s="199"/>
    </row>
    <row r="512" spans="1:9" s="71" customFormat="1" ht="16.45" customHeight="1">
      <c r="A512" s="72"/>
      <c r="B512" s="86"/>
      <c r="C512" s="213" t="s">
        <v>230</v>
      </c>
      <c r="D512" s="200"/>
      <c r="E512" s="200"/>
      <c r="F512" s="201"/>
      <c r="G512" s="201"/>
      <c r="H512" s="201"/>
      <c r="I512" s="202"/>
    </row>
    <row r="513" spans="1:9" s="71" customFormat="1" ht="16.45" customHeight="1">
      <c r="A513" s="72"/>
      <c r="B513" s="192"/>
      <c r="C513" s="214" t="s">
        <v>3</v>
      </c>
      <c r="D513" s="203">
        <v>1</v>
      </c>
      <c r="E513" s="203" t="s">
        <v>4</v>
      </c>
      <c r="F513" s="104"/>
      <c r="G513" s="104"/>
      <c r="H513" s="75">
        <f>ROUND(D513*F513, 0)</f>
        <v>0</v>
      </c>
      <c r="I513" s="75">
        <f>ROUND(D513*G513, 0)</f>
        <v>0</v>
      </c>
    </row>
    <row r="514" spans="1:9" s="71" customFormat="1" ht="16" customHeight="1">
      <c r="A514" s="72"/>
      <c r="B514" s="103">
        <v>22</v>
      </c>
      <c r="C514" s="105" t="s">
        <v>477</v>
      </c>
      <c r="D514" s="194"/>
      <c r="E514" s="194"/>
      <c r="F514" s="195"/>
      <c r="G514" s="195"/>
      <c r="H514" s="195"/>
      <c r="I514" s="196"/>
    </row>
    <row r="515" spans="1:9" s="71" customFormat="1" ht="27.7" customHeight="1">
      <c r="A515" s="72"/>
      <c r="B515" s="86"/>
      <c r="C515" s="87" t="s">
        <v>188</v>
      </c>
      <c r="D515" s="197"/>
      <c r="E515" s="197"/>
      <c r="F515" s="198"/>
      <c r="G515" s="198"/>
      <c r="H515" s="198"/>
      <c r="I515" s="199"/>
    </row>
    <row r="516" spans="1:9" s="71" customFormat="1" ht="54" customHeight="1">
      <c r="A516" s="72"/>
      <c r="B516" s="86"/>
      <c r="C516" s="87" t="s">
        <v>264</v>
      </c>
      <c r="D516" s="197"/>
      <c r="E516" s="197"/>
      <c r="F516" s="198"/>
      <c r="G516" s="198"/>
      <c r="H516" s="198"/>
      <c r="I516" s="199"/>
    </row>
    <row r="517" spans="1:9" s="71" customFormat="1" ht="16" customHeight="1">
      <c r="A517" s="72"/>
      <c r="B517" s="86"/>
      <c r="C517" s="87" t="s">
        <v>379</v>
      </c>
      <c r="D517" s="197"/>
      <c r="E517" s="197"/>
      <c r="F517" s="198"/>
      <c r="G517" s="198"/>
      <c r="H517" s="198"/>
      <c r="I517" s="199"/>
    </row>
    <row r="518" spans="1:9" s="71" customFormat="1" ht="27.7" customHeight="1">
      <c r="A518" s="72"/>
      <c r="B518" s="86"/>
      <c r="C518" s="87" t="s">
        <v>336</v>
      </c>
      <c r="D518" s="197"/>
      <c r="E518" s="197"/>
      <c r="F518" s="198"/>
      <c r="G518" s="198"/>
      <c r="H518" s="198"/>
      <c r="I518" s="199"/>
    </row>
    <row r="519" spans="1:9" s="71" customFormat="1" ht="27.25" customHeight="1">
      <c r="A519" s="72"/>
      <c r="B519" s="86"/>
      <c r="C519" s="87" t="s">
        <v>335</v>
      </c>
      <c r="D519" s="197"/>
      <c r="E519" s="197"/>
      <c r="F519" s="198"/>
      <c r="G519" s="198"/>
      <c r="H519" s="198"/>
      <c r="I519" s="199"/>
    </row>
    <row r="520" spans="1:9" s="71" customFormat="1" ht="27.25" customHeight="1">
      <c r="A520" s="72"/>
      <c r="B520" s="86"/>
      <c r="C520" s="87" t="s">
        <v>478</v>
      </c>
      <c r="D520" s="197"/>
      <c r="E520" s="197"/>
      <c r="F520" s="198"/>
      <c r="G520" s="198"/>
      <c r="H520" s="198"/>
      <c r="I520" s="199"/>
    </row>
    <row r="521" spans="1:9" s="71" customFormat="1" ht="16.45" customHeight="1">
      <c r="A521" s="72"/>
      <c r="B521" s="93"/>
      <c r="C521" s="76" t="s">
        <v>231</v>
      </c>
      <c r="D521" s="200"/>
      <c r="E521" s="200"/>
      <c r="F521" s="201"/>
      <c r="G521" s="201"/>
      <c r="H521" s="201"/>
      <c r="I521" s="202"/>
    </row>
    <row r="522" spans="1:9" s="71" customFormat="1" ht="16.45" customHeight="1">
      <c r="A522" s="72"/>
      <c r="B522" s="77"/>
      <c r="C522" s="115" t="s">
        <v>3</v>
      </c>
      <c r="D522" s="203">
        <v>1</v>
      </c>
      <c r="E522" s="203" t="s">
        <v>4</v>
      </c>
      <c r="F522" s="104"/>
      <c r="G522" s="104"/>
      <c r="H522" s="75">
        <f>ROUND(D522*F522, 0)</f>
        <v>0</v>
      </c>
      <c r="I522" s="75">
        <f>ROUND(D522*G522, 0)</f>
        <v>0</v>
      </c>
    </row>
    <row r="523" spans="1:9" s="71" customFormat="1" ht="16.45" customHeight="1">
      <c r="A523" s="72"/>
      <c r="B523" s="103">
        <v>23</v>
      </c>
      <c r="C523" s="105" t="s">
        <v>479</v>
      </c>
      <c r="D523" s="194"/>
      <c r="E523" s="194"/>
      <c r="F523" s="195"/>
      <c r="G523" s="195"/>
      <c r="H523" s="195"/>
      <c r="I523" s="196"/>
    </row>
    <row r="524" spans="1:9" s="71" customFormat="1" ht="27.7" customHeight="1">
      <c r="A524" s="72"/>
      <c r="B524" s="86"/>
      <c r="C524" s="87" t="s">
        <v>188</v>
      </c>
      <c r="D524" s="197"/>
      <c r="E524" s="197"/>
      <c r="F524" s="198"/>
      <c r="G524" s="198"/>
      <c r="H524" s="198"/>
      <c r="I524" s="199"/>
    </row>
    <row r="525" spans="1:9" s="71" customFormat="1" ht="55.75" customHeight="1">
      <c r="A525" s="72"/>
      <c r="B525" s="86"/>
      <c r="C525" s="87" t="s">
        <v>371</v>
      </c>
      <c r="D525" s="197"/>
      <c r="E525" s="197"/>
      <c r="F525" s="198"/>
      <c r="G525" s="198"/>
      <c r="H525" s="198"/>
      <c r="I525" s="199"/>
    </row>
    <row r="526" spans="1:9" s="71" customFormat="1" ht="28.5" customHeight="1">
      <c r="A526" s="72"/>
      <c r="B526" s="86"/>
      <c r="C526" s="87" t="s">
        <v>474</v>
      </c>
      <c r="D526" s="197"/>
      <c r="E526" s="197"/>
      <c r="F526" s="198"/>
      <c r="G526" s="198"/>
      <c r="H526" s="198"/>
      <c r="I526" s="199"/>
    </row>
    <row r="527" spans="1:9" s="71" customFormat="1" ht="27.25" customHeight="1">
      <c r="A527" s="72"/>
      <c r="B527" s="86"/>
      <c r="C527" s="87" t="s">
        <v>480</v>
      </c>
      <c r="D527" s="197"/>
      <c r="E527" s="197"/>
      <c r="F527" s="198"/>
      <c r="G527" s="198"/>
      <c r="H527" s="198"/>
      <c r="I527" s="199"/>
    </row>
    <row r="528" spans="1:9" s="71" customFormat="1" ht="16.45" customHeight="1">
      <c r="A528" s="72"/>
      <c r="B528" s="86"/>
      <c r="C528" s="213" t="s">
        <v>232</v>
      </c>
      <c r="D528" s="200"/>
      <c r="E528" s="200"/>
      <c r="F528" s="201"/>
      <c r="G528" s="201"/>
      <c r="H528" s="201"/>
      <c r="I528" s="202"/>
    </row>
    <row r="529" spans="1:9" s="71" customFormat="1" ht="16.45" customHeight="1">
      <c r="A529" s="72"/>
      <c r="B529" s="192"/>
      <c r="C529" s="214" t="s">
        <v>3</v>
      </c>
      <c r="D529" s="203">
        <v>1</v>
      </c>
      <c r="E529" s="203" t="s">
        <v>4</v>
      </c>
      <c r="F529" s="104"/>
      <c r="G529" s="104"/>
      <c r="H529" s="75">
        <f>ROUND(D529*F529, 0)</f>
        <v>0</v>
      </c>
      <c r="I529" s="75">
        <f>ROUND(D529*G529, 0)</f>
        <v>0</v>
      </c>
    </row>
    <row r="530" spans="1:9" s="71" customFormat="1" ht="16.45" customHeight="1">
      <c r="A530" s="72"/>
      <c r="B530" s="103">
        <v>24</v>
      </c>
      <c r="C530" s="105" t="s">
        <v>481</v>
      </c>
      <c r="D530" s="194"/>
      <c r="E530" s="194"/>
      <c r="F530" s="195"/>
      <c r="G530" s="195"/>
      <c r="H530" s="195"/>
      <c r="I530" s="196"/>
    </row>
    <row r="531" spans="1:9" s="71" customFormat="1" ht="27.7" customHeight="1">
      <c r="A531" s="72"/>
      <c r="B531" s="86"/>
      <c r="C531" s="87" t="s">
        <v>188</v>
      </c>
      <c r="D531" s="197"/>
      <c r="E531" s="197"/>
      <c r="F531" s="198"/>
      <c r="G531" s="198"/>
      <c r="H531" s="198"/>
      <c r="I531" s="199"/>
    </row>
    <row r="532" spans="1:9" s="71" customFormat="1" ht="67.5" customHeight="1">
      <c r="A532" s="72"/>
      <c r="B532" s="86"/>
      <c r="C532" s="87" t="s">
        <v>366</v>
      </c>
      <c r="D532" s="197"/>
      <c r="E532" s="197"/>
      <c r="F532" s="198"/>
      <c r="G532" s="198"/>
      <c r="H532" s="198"/>
      <c r="I532" s="199"/>
    </row>
    <row r="533" spans="1:9" s="71" customFormat="1" ht="28.5" customHeight="1">
      <c r="A533" s="72"/>
      <c r="B533" s="86"/>
      <c r="C533" s="87" t="s">
        <v>365</v>
      </c>
      <c r="D533" s="197"/>
      <c r="E533" s="197"/>
      <c r="F533" s="198"/>
      <c r="G533" s="198"/>
      <c r="H533" s="198"/>
      <c r="I533" s="199"/>
    </row>
    <row r="534" spans="1:9" s="71" customFormat="1" ht="27.25" customHeight="1">
      <c r="A534" s="72"/>
      <c r="B534" s="86"/>
      <c r="C534" s="87" t="s">
        <v>482</v>
      </c>
      <c r="D534" s="197"/>
      <c r="E534" s="197"/>
      <c r="F534" s="198"/>
      <c r="G534" s="198"/>
      <c r="H534" s="198"/>
      <c r="I534" s="199"/>
    </row>
    <row r="535" spans="1:9" s="71" customFormat="1" ht="16.45" customHeight="1">
      <c r="A535" s="72"/>
      <c r="B535" s="86"/>
      <c r="C535" s="213" t="s">
        <v>233</v>
      </c>
      <c r="D535" s="200"/>
      <c r="E535" s="200"/>
      <c r="F535" s="201"/>
      <c r="G535" s="201"/>
      <c r="H535" s="201"/>
      <c r="I535" s="202"/>
    </row>
    <row r="536" spans="1:9" s="71" customFormat="1" ht="16.45" customHeight="1">
      <c r="A536" s="72"/>
      <c r="B536" s="192"/>
      <c r="C536" s="214" t="s">
        <v>3</v>
      </c>
      <c r="D536" s="203">
        <v>1</v>
      </c>
      <c r="E536" s="203" t="s">
        <v>4</v>
      </c>
      <c r="F536" s="104"/>
      <c r="G536" s="104"/>
      <c r="H536" s="75">
        <f>ROUND(D536*F536, 0)</f>
        <v>0</v>
      </c>
      <c r="I536" s="75">
        <f>ROUND(D536*G536, 0)</f>
        <v>0</v>
      </c>
    </row>
    <row r="537" spans="1:9" s="71" customFormat="1" ht="15.05" customHeight="1">
      <c r="A537" s="72"/>
      <c r="B537" s="103">
        <v>25</v>
      </c>
      <c r="C537" s="105" t="s">
        <v>223</v>
      </c>
      <c r="D537" s="194"/>
      <c r="E537" s="194"/>
      <c r="F537" s="195"/>
      <c r="G537" s="195"/>
      <c r="H537" s="195"/>
      <c r="I537" s="196"/>
    </row>
    <row r="538" spans="1:9" s="71" customFormat="1" ht="27.7" customHeight="1">
      <c r="A538" s="72"/>
      <c r="B538" s="86"/>
      <c r="C538" s="87" t="s">
        <v>188</v>
      </c>
      <c r="D538" s="197"/>
      <c r="E538" s="197"/>
      <c r="F538" s="198"/>
      <c r="G538" s="198"/>
      <c r="H538" s="198"/>
      <c r="I538" s="199"/>
    </row>
    <row r="539" spans="1:9" s="71" customFormat="1" ht="81.25" customHeight="1">
      <c r="A539" s="72"/>
      <c r="B539" s="86"/>
      <c r="C539" s="87" t="s">
        <v>363</v>
      </c>
      <c r="D539" s="197"/>
      <c r="E539" s="197"/>
      <c r="F539" s="198"/>
      <c r="G539" s="198"/>
      <c r="H539" s="198"/>
      <c r="I539" s="199"/>
    </row>
    <row r="540" spans="1:9" s="71" customFormat="1" ht="30.05" customHeight="1">
      <c r="A540" s="72"/>
      <c r="B540" s="86"/>
      <c r="C540" s="87" t="s">
        <v>456</v>
      </c>
      <c r="D540" s="197"/>
      <c r="E540" s="197"/>
      <c r="F540" s="198"/>
      <c r="G540" s="198"/>
      <c r="H540" s="198"/>
      <c r="I540" s="199"/>
    </row>
    <row r="541" spans="1:9" s="71" customFormat="1" ht="39.799999999999997" customHeight="1">
      <c r="A541" s="72"/>
      <c r="B541" s="86"/>
      <c r="C541" s="87" t="s">
        <v>457</v>
      </c>
      <c r="D541" s="197"/>
      <c r="E541" s="197"/>
      <c r="F541" s="198"/>
      <c r="G541" s="198"/>
      <c r="H541" s="198"/>
      <c r="I541" s="199"/>
    </row>
    <row r="542" spans="1:9" s="71" customFormat="1" ht="27.25" customHeight="1">
      <c r="A542" s="72"/>
      <c r="B542" s="86"/>
      <c r="C542" s="87" t="s">
        <v>483</v>
      </c>
      <c r="D542" s="197"/>
      <c r="E542" s="197"/>
      <c r="F542" s="198"/>
      <c r="G542" s="198"/>
      <c r="H542" s="198"/>
      <c r="I542" s="199"/>
    </row>
    <row r="543" spans="1:9" s="71" customFormat="1" ht="16.45" customHeight="1">
      <c r="A543" s="72"/>
      <c r="B543" s="93"/>
      <c r="C543" s="76" t="s">
        <v>234</v>
      </c>
      <c r="D543" s="200"/>
      <c r="E543" s="200"/>
      <c r="F543" s="201"/>
      <c r="G543" s="201"/>
      <c r="H543" s="201"/>
      <c r="I543" s="202"/>
    </row>
    <row r="544" spans="1:9" s="71" customFormat="1" ht="16.45" customHeight="1">
      <c r="A544" s="72"/>
      <c r="B544" s="77"/>
      <c r="C544" s="115" t="s">
        <v>3</v>
      </c>
      <c r="D544" s="203">
        <v>4</v>
      </c>
      <c r="E544" s="203" t="s">
        <v>4</v>
      </c>
      <c r="F544" s="104"/>
      <c r="G544" s="104"/>
      <c r="H544" s="75">
        <f>ROUND(D544*F544, 0)</f>
        <v>0</v>
      </c>
      <c r="I544" s="75">
        <f>ROUND(D544*G544, 0)</f>
        <v>0</v>
      </c>
    </row>
    <row r="545" spans="1:9" s="71" customFormat="1" ht="15.05" customHeight="1">
      <c r="A545" s="72"/>
      <c r="B545" s="103">
        <v>26</v>
      </c>
      <c r="C545" s="105" t="s">
        <v>484</v>
      </c>
      <c r="D545" s="194"/>
      <c r="E545" s="194"/>
      <c r="F545" s="195"/>
      <c r="G545" s="195"/>
      <c r="H545" s="195"/>
      <c r="I545" s="196"/>
    </row>
    <row r="546" spans="1:9" s="71" customFormat="1" ht="27.7" customHeight="1">
      <c r="A546" s="72"/>
      <c r="B546" s="86"/>
      <c r="C546" s="87" t="s">
        <v>188</v>
      </c>
      <c r="D546" s="197"/>
      <c r="E546" s="197"/>
      <c r="F546" s="198"/>
      <c r="G546" s="198"/>
      <c r="H546" s="198"/>
      <c r="I546" s="199"/>
    </row>
    <row r="547" spans="1:9" s="71" customFormat="1" ht="28.5" customHeight="1">
      <c r="A547" s="72"/>
      <c r="B547" s="86"/>
      <c r="C547" s="87" t="s">
        <v>486</v>
      </c>
      <c r="D547" s="197"/>
      <c r="E547" s="197"/>
      <c r="F547" s="198"/>
      <c r="G547" s="198"/>
      <c r="H547" s="198"/>
      <c r="I547" s="199"/>
    </row>
    <row r="548" spans="1:9" s="71" customFormat="1" ht="14.25" customHeight="1">
      <c r="A548" s="72"/>
      <c r="B548" s="86"/>
      <c r="C548" s="87" t="s">
        <v>485</v>
      </c>
      <c r="D548" s="197"/>
      <c r="E548" s="197"/>
      <c r="F548" s="198"/>
      <c r="G548" s="198"/>
      <c r="H548" s="198"/>
      <c r="I548" s="199"/>
    </row>
    <row r="549" spans="1:9" s="71" customFormat="1" ht="27.25" customHeight="1">
      <c r="A549" s="72"/>
      <c r="B549" s="86"/>
      <c r="C549" s="87" t="s">
        <v>487</v>
      </c>
      <c r="D549" s="197"/>
      <c r="E549" s="197"/>
      <c r="F549" s="198"/>
      <c r="G549" s="198"/>
      <c r="H549" s="198"/>
      <c r="I549" s="199"/>
    </row>
    <row r="550" spans="1:9" s="71" customFormat="1" ht="16.45" customHeight="1">
      <c r="A550" s="72"/>
      <c r="B550" s="93"/>
      <c r="C550" s="76" t="s">
        <v>235</v>
      </c>
      <c r="D550" s="200"/>
      <c r="E550" s="200"/>
      <c r="F550" s="201"/>
      <c r="G550" s="201"/>
      <c r="H550" s="201"/>
      <c r="I550" s="202"/>
    </row>
    <row r="551" spans="1:9" s="71" customFormat="1" ht="16.45" customHeight="1">
      <c r="A551" s="72"/>
      <c r="B551" s="77"/>
      <c r="C551" s="115" t="s">
        <v>3</v>
      </c>
      <c r="D551" s="203">
        <v>1</v>
      </c>
      <c r="E551" s="203" t="s">
        <v>4</v>
      </c>
      <c r="F551" s="104"/>
      <c r="G551" s="104"/>
      <c r="H551" s="75">
        <f>ROUND(D551*F551, 0)</f>
        <v>0</v>
      </c>
      <c r="I551" s="75">
        <f>ROUND(D551*G551, 0)</f>
        <v>0</v>
      </c>
    </row>
    <row r="552" spans="1:9" s="71" customFormat="1" ht="16" customHeight="1">
      <c r="A552" s="72"/>
      <c r="B552" s="103">
        <v>27</v>
      </c>
      <c r="C552" s="105" t="s">
        <v>494</v>
      </c>
      <c r="D552" s="194"/>
      <c r="E552" s="194"/>
      <c r="F552" s="195"/>
      <c r="G552" s="195"/>
      <c r="H552" s="195"/>
      <c r="I552" s="196"/>
    </row>
    <row r="553" spans="1:9" s="71" customFormat="1" ht="27.7" customHeight="1">
      <c r="A553" s="72"/>
      <c r="B553" s="86"/>
      <c r="C553" s="87" t="s">
        <v>188</v>
      </c>
      <c r="D553" s="197"/>
      <c r="E553" s="197"/>
      <c r="F553" s="198"/>
      <c r="G553" s="198"/>
      <c r="H553" s="198"/>
      <c r="I553" s="199"/>
    </row>
    <row r="554" spans="1:9" s="71" customFormat="1" ht="54" customHeight="1">
      <c r="A554" s="72"/>
      <c r="B554" s="86"/>
      <c r="C554" s="87" t="s">
        <v>264</v>
      </c>
      <c r="D554" s="197"/>
      <c r="E554" s="197"/>
      <c r="F554" s="198"/>
      <c r="G554" s="198"/>
      <c r="H554" s="198"/>
      <c r="I554" s="199"/>
    </row>
    <row r="555" spans="1:9" s="71" customFormat="1" ht="16" customHeight="1">
      <c r="A555" s="72"/>
      <c r="B555" s="86"/>
      <c r="C555" s="87" t="s">
        <v>379</v>
      </c>
      <c r="D555" s="197"/>
      <c r="E555" s="197"/>
      <c r="F555" s="198"/>
      <c r="G555" s="198"/>
      <c r="H555" s="198"/>
      <c r="I555" s="199"/>
    </row>
    <row r="556" spans="1:9" s="71" customFormat="1" ht="27.7" customHeight="1">
      <c r="A556" s="72"/>
      <c r="B556" s="86"/>
      <c r="C556" s="87" t="s">
        <v>336</v>
      </c>
      <c r="D556" s="197"/>
      <c r="E556" s="197"/>
      <c r="F556" s="198"/>
      <c r="G556" s="198"/>
      <c r="H556" s="198"/>
      <c r="I556" s="199"/>
    </row>
    <row r="557" spans="1:9" s="71" customFormat="1" ht="27.25" customHeight="1">
      <c r="A557" s="72"/>
      <c r="B557" s="86"/>
      <c r="C557" s="87" t="s">
        <v>335</v>
      </c>
      <c r="D557" s="197"/>
      <c r="E557" s="197"/>
      <c r="F557" s="198"/>
      <c r="G557" s="198"/>
      <c r="H557" s="198"/>
      <c r="I557" s="199"/>
    </row>
    <row r="558" spans="1:9" s="71" customFormat="1" ht="27.25" customHeight="1">
      <c r="A558" s="72"/>
      <c r="B558" s="86"/>
      <c r="C558" s="87" t="s">
        <v>453</v>
      </c>
      <c r="D558" s="197"/>
      <c r="E558" s="197"/>
      <c r="F558" s="198"/>
      <c r="G558" s="198"/>
      <c r="H558" s="198"/>
      <c r="I558" s="199"/>
    </row>
    <row r="559" spans="1:9" s="71" customFormat="1" ht="16.45" customHeight="1">
      <c r="A559" s="72"/>
      <c r="B559" s="93"/>
      <c r="C559" s="76" t="s">
        <v>238</v>
      </c>
      <c r="D559" s="200"/>
      <c r="E559" s="200"/>
      <c r="F559" s="201"/>
      <c r="G559" s="201"/>
      <c r="H559" s="201"/>
      <c r="I559" s="202"/>
    </row>
    <row r="560" spans="1:9" s="71" customFormat="1" ht="16.45" customHeight="1">
      <c r="A560" s="72"/>
      <c r="B560" s="77"/>
      <c r="C560" s="115" t="s">
        <v>3</v>
      </c>
      <c r="D560" s="203">
        <v>1</v>
      </c>
      <c r="E560" s="203" t="s">
        <v>4</v>
      </c>
      <c r="F560" s="104"/>
      <c r="G560" s="104"/>
      <c r="H560" s="75">
        <f>ROUND(D560*F560, 0)</f>
        <v>0</v>
      </c>
      <c r="I560" s="75">
        <f>ROUND(D560*G560, 0)</f>
        <v>0</v>
      </c>
    </row>
    <row r="561" spans="1:9" s="71" customFormat="1" ht="15.05" customHeight="1">
      <c r="A561" s="72"/>
      <c r="B561" s="103">
        <v>28</v>
      </c>
      <c r="C561" s="105" t="s">
        <v>495</v>
      </c>
      <c r="D561" s="194"/>
      <c r="E561" s="194"/>
      <c r="F561" s="195"/>
      <c r="G561" s="195"/>
      <c r="H561" s="195"/>
      <c r="I561" s="196"/>
    </row>
    <row r="562" spans="1:9" s="71" customFormat="1" ht="27.7" customHeight="1">
      <c r="A562" s="72"/>
      <c r="B562" s="86"/>
      <c r="C562" s="87" t="s">
        <v>188</v>
      </c>
      <c r="D562" s="197"/>
      <c r="E562" s="197"/>
      <c r="F562" s="198"/>
      <c r="G562" s="198"/>
      <c r="H562" s="198"/>
      <c r="I562" s="199"/>
    </row>
    <row r="563" spans="1:9" s="71" customFormat="1" ht="54.8" customHeight="1">
      <c r="A563" s="72"/>
      <c r="B563" s="86"/>
      <c r="C563" s="87" t="s">
        <v>452</v>
      </c>
      <c r="D563" s="197"/>
      <c r="E563" s="197"/>
      <c r="F563" s="198"/>
      <c r="G563" s="198"/>
      <c r="H563" s="198"/>
      <c r="I563" s="199"/>
    </row>
    <row r="564" spans="1:9" s="71" customFormat="1" ht="27.25" customHeight="1">
      <c r="A564" s="72"/>
      <c r="B564" s="86"/>
      <c r="C564" s="87" t="s">
        <v>335</v>
      </c>
      <c r="D564" s="197"/>
      <c r="E564" s="197"/>
      <c r="F564" s="198"/>
      <c r="G564" s="198"/>
      <c r="H564" s="198"/>
      <c r="I564" s="199"/>
    </row>
    <row r="565" spans="1:9" s="71" customFormat="1" ht="27.25" customHeight="1">
      <c r="A565" s="72"/>
      <c r="B565" s="86"/>
      <c r="C565" s="87" t="s">
        <v>496</v>
      </c>
      <c r="D565" s="197"/>
      <c r="E565" s="197"/>
      <c r="F565" s="198"/>
      <c r="G565" s="198"/>
      <c r="H565" s="198"/>
      <c r="I565" s="199"/>
    </row>
    <row r="566" spans="1:9" s="71" customFormat="1" ht="16.45" customHeight="1">
      <c r="A566" s="72"/>
      <c r="B566" s="93"/>
      <c r="C566" s="76" t="s">
        <v>239</v>
      </c>
      <c r="D566" s="200"/>
      <c r="E566" s="200"/>
      <c r="F566" s="201"/>
      <c r="G566" s="201"/>
      <c r="H566" s="201"/>
      <c r="I566" s="202"/>
    </row>
    <row r="567" spans="1:9" s="71" customFormat="1" ht="16.45" customHeight="1">
      <c r="A567" s="72"/>
      <c r="B567" s="77"/>
      <c r="C567" s="115" t="s">
        <v>3</v>
      </c>
      <c r="D567" s="203">
        <v>1</v>
      </c>
      <c r="E567" s="203" t="s">
        <v>4</v>
      </c>
      <c r="F567" s="104"/>
      <c r="G567" s="104"/>
      <c r="H567" s="75">
        <f>ROUND(D567*F567, 0)</f>
        <v>0</v>
      </c>
      <c r="I567" s="75">
        <f>ROUND(D567*G567, 0)</f>
        <v>0</v>
      </c>
    </row>
    <row r="568" spans="1:9" s="71" customFormat="1" ht="15.05" customHeight="1">
      <c r="A568" s="72"/>
      <c r="B568" s="103">
        <v>29</v>
      </c>
      <c r="C568" s="105" t="s">
        <v>497</v>
      </c>
      <c r="D568" s="194"/>
      <c r="E568" s="194"/>
      <c r="F568" s="195"/>
      <c r="G568" s="195"/>
      <c r="H568" s="195"/>
      <c r="I568" s="196"/>
    </row>
    <row r="569" spans="1:9" s="71" customFormat="1" ht="27.25" customHeight="1">
      <c r="A569" s="72"/>
      <c r="B569" s="86"/>
      <c r="C569" s="87" t="s">
        <v>188</v>
      </c>
      <c r="D569" s="197"/>
      <c r="E569" s="197"/>
      <c r="F569" s="198"/>
      <c r="G569" s="198"/>
      <c r="H569" s="198"/>
      <c r="I569" s="199"/>
    </row>
    <row r="570" spans="1:9" s="71" customFormat="1" ht="55.75" customHeight="1">
      <c r="A570" s="72"/>
      <c r="B570" s="86"/>
      <c r="C570" s="87" t="s">
        <v>371</v>
      </c>
      <c r="D570" s="197"/>
      <c r="E570" s="197"/>
      <c r="F570" s="198"/>
      <c r="G570" s="198"/>
      <c r="H570" s="198"/>
      <c r="I570" s="199"/>
    </row>
    <row r="571" spans="1:9" s="71" customFormat="1" ht="28.5" customHeight="1">
      <c r="A571" s="72"/>
      <c r="B571" s="86"/>
      <c r="C571" s="87" t="s">
        <v>492</v>
      </c>
      <c r="D571" s="197"/>
      <c r="E571" s="197"/>
      <c r="F571" s="198"/>
      <c r="G571" s="198"/>
      <c r="H571" s="198"/>
      <c r="I571" s="199"/>
    </row>
    <row r="572" spans="1:9" s="71" customFormat="1" ht="27.25" customHeight="1">
      <c r="A572" s="72"/>
      <c r="B572" s="86"/>
      <c r="C572" s="87" t="s">
        <v>499</v>
      </c>
      <c r="D572" s="197"/>
      <c r="E572" s="197"/>
      <c r="F572" s="198"/>
      <c r="G572" s="198"/>
      <c r="H572" s="198"/>
      <c r="I572" s="199"/>
    </row>
    <row r="573" spans="1:9" s="71" customFormat="1" ht="16.45" customHeight="1">
      <c r="A573" s="72"/>
      <c r="B573" s="93"/>
      <c r="C573" s="76" t="s">
        <v>498</v>
      </c>
      <c r="D573" s="200"/>
      <c r="E573" s="200"/>
      <c r="F573" s="201"/>
      <c r="G573" s="201"/>
      <c r="H573" s="201"/>
      <c r="I573" s="202"/>
    </row>
    <row r="574" spans="1:9" s="71" customFormat="1" ht="16.45" customHeight="1">
      <c r="A574" s="72"/>
      <c r="B574" s="77"/>
      <c r="C574" s="115" t="s">
        <v>3</v>
      </c>
      <c r="D574" s="203">
        <v>1</v>
      </c>
      <c r="E574" s="203" t="s">
        <v>4</v>
      </c>
      <c r="F574" s="104"/>
      <c r="G574" s="104"/>
      <c r="H574" s="75">
        <f>ROUND(D574*F574, 0)</f>
        <v>0</v>
      </c>
      <c r="I574" s="75">
        <f>ROUND(D574*G574, 0)</f>
        <v>0</v>
      </c>
    </row>
    <row r="575" spans="1:9" s="71" customFormat="1" ht="15.05" customHeight="1">
      <c r="A575" s="72"/>
      <c r="B575" s="103">
        <v>30</v>
      </c>
      <c r="C575" s="105" t="s">
        <v>497</v>
      </c>
      <c r="D575" s="194"/>
      <c r="E575" s="194"/>
      <c r="F575" s="195"/>
      <c r="G575" s="195"/>
      <c r="H575" s="195"/>
      <c r="I575" s="196"/>
    </row>
    <row r="576" spans="1:9" s="71" customFormat="1" ht="27.25" customHeight="1">
      <c r="A576" s="72"/>
      <c r="B576" s="86"/>
      <c r="C576" s="87" t="s">
        <v>188</v>
      </c>
      <c r="D576" s="197"/>
      <c r="E576" s="197"/>
      <c r="F576" s="198"/>
      <c r="G576" s="198"/>
      <c r="H576" s="198"/>
      <c r="I576" s="199"/>
    </row>
    <row r="577" spans="1:9" s="71" customFormat="1" ht="55.75" customHeight="1">
      <c r="A577" s="72"/>
      <c r="B577" s="86"/>
      <c r="C577" s="87" t="s">
        <v>371</v>
      </c>
      <c r="D577" s="197"/>
      <c r="E577" s="197"/>
      <c r="F577" s="198"/>
      <c r="G577" s="198"/>
      <c r="H577" s="198"/>
      <c r="I577" s="199"/>
    </row>
    <row r="578" spans="1:9" s="71" customFormat="1" ht="28.5" customHeight="1">
      <c r="A578" s="72"/>
      <c r="B578" s="86"/>
      <c r="C578" s="87" t="s">
        <v>474</v>
      </c>
      <c r="D578" s="197"/>
      <c r="E578" s="197"/>
      <c r="F578" s="198"/>
      <c r="G578" s="198"/>
      <c r="H578" s="198"/>
      <c r="I578" s="199"/>
    </row>
    <row r="579" spans="1:9" s="71" customFormat="1" ht="27.25" customHeight="1">
      <c r="A579" s="72"/>
      <c r="B579" s="86"/>
      <c r="C579" s="87" t="s">
        <v>501</v>
      </c>
      <c r="D579" s="197"/>
      <c r="E579" s="197"/>
      <c r="F579" s="198"/>
      <c r="G579" s="198"/>
      <c r="H579" s="198"/>
      <c r="I579" s="199"/>
    </row>
    <row r="580" spans="1:9" s="71" customFormat="1" ht="16.45" customHeight="1">
      <c r="A580" s="72"/>
      <c r="B580" s="93"/>
      <c r="C580" s="76" t="s">
        <v>500</v>
      </c>
      <c r="D580" s="200"/>
      <c r="E580" s="200"/>
      <c r="F580" s="201"/>
      <c r="G580" s="201"/>
      <c r="H580" s="201"/>
      <c r="I580" s="202"/>
    </row>
    <row r="581" spans="1:9" s="71" customFormat="1" ht="16.45" customHeight="1">
      <c r="A581" s="72"/>
      <c r="B581" s="77"/>
      <c r="C581" s="115" t="s">
        <v>3</v>
      </c>
      <c r="D581" s="203">
        <v>1</v>
      </c>
      <c r="E581" s="203" t="s">
        <v>4</v>
      </c>
      <c r="F581" s="104"/>
      <c r="G581" s="104"/>
      <c r="H581" s="75">
        <f>ROUND(D581*F581, 0)</f>
        <v>0</v>
      </c>
      <c r="I581" s="75">
        <f>ROUND(D581*G581, 0)</f>
        <v>0</v>
      </c>
    </row>
    <row r="582" spans="1:9" s="71" customFormat="1" ht="16.45" customHeight="1">
      <c r="A582" s="72"/>
      <c r="B582" s="86">
        <v>31</v>
      </c>
      <c r="C582" s="272" t="s">
        <v>505</v>
      </c>
      <c r="D582" s="228"/>
      <c r="E582" s="194"/>
      <c r="F582" s="129"/>
      <c r="G582" s="129"/>
      <c r="H582" s="129"/>
      <c r="I582" s="130"/>
    </row>
    <row r="583" spans="1:9" s="71" customFormat="1" ht="29.3" customHeight="1">
      <c r="A583" s="72"/>
      <c r="B583" s="86"/>
      <c r="C583" s="273" t="s">
        <v>188</v>
      </c>
      <c r="D583" s="229"/>
      <c r="E583" s="197"/>
      <c r="F583" s="132"/>
      <c r="G583" s="132"/>
      <c r="H583" s="132"/>
      <c r="I583" s="133"/>
    </row>
    <row r="584" spans="1:9" s="71" customFormat="1" ht="42.75" customHeight="1">
      <c r="A584" s="72"/>
      <c r="B584" s="86"/>
      <c r="C584" s="273" t="s">
        <v>397</v>
      </c>
      <c r="D584" s="229"/>
      <c r="E584" s="197"/>
      <c r="F584" s="198"/>
      <c r="G584" s="198"/>
      <c r="H584" s="198"/>
      <c r="I584" s="199"/>
    </row>
    <row r="585" spans="1:9" s="71" customFormat="1" ht="26.3" customHeight="1">
      <c r="A585" s="72"/>
      <c r="B585" s="86"/>
      <c r="C585" s="273" t="s">
        <v>506</v>
      </c>
      <c r="D585" s="229"/>
      <c r="E585" s="197"/>
      <c r="F585" s="198"/>
      <c r="G585" s="198"/>
      <c r="H585" s="198"/>
      <c r="I585" s="199"/>
    </row>
    <row r="586" spans="1:9" s="71" customFormat="1" ht="16.45" customHeight="1">
      <c r="A586" s="72"/>
      <c r="B586" s="93"/>
      <c r="C586" s="274" t="s">
        <v>241</v>
      </c>
      <c r="D586" s="230"/>
      <c r="E586" s="200"/>
      <c r="F586" s="201"/>
      <c r="G586" s="201"/>
      <c r="H586" s="201"/>
      <c r="I586" s="202"/>
    </row>
    <row r="587" spans="1:9" s="71" customFormat="1" ht="16.45" customHeight="1">
      <c r="A587" s="72"/>
      <c r="B587" s="77"/>
      <c r="C587" s="214" t="s">
        <v>3</v>
      </c>
      <c r="D587" s="226">
        <v>1</v>
      </c>
      <c r="E587" s="226" t="s">
        <v>4</v>
      </c>
      <c r="F587" s="75"/>
      <c r="G587" s="75"/>
      <c r="H587" s="75">
        <f>ROUND(D587*F587, 0)</f>
        <v>0</v>
      </c>
      <c r="I587" s="75">
        <f>ROUND(D587*G587, 0)</f>
        <v>0</v>
      </c>
    </row>
    <row r="588" spans="1:9" s="71" customFormat="1" ht="16.45" customHeight="1">
      <c r="A588" s="72"/>
      <c r="B588" s="86">
        <v>32</v>
      </c>
      <c r="C588" s="272" t="s">
        <v>505</v>
      </c>
      <c r="D588" s="228"/>
      <c r="E588" s="194"/>
      <c r="F588" s="129"/>
      <c r="G588" s="129"/>
      <c r="H588" s="129"/>
      <c r="I588" s="130"/>
    </row>
    <row r="589" spans="1:9" s="71" customFormat="1" ht="29.3" customHeight="1">
      <c r="A589" s="72"/>
      <c r="B589" s="86"/>
      <c r="C589" s="273" t="s">
        <v>188</v>
      </c>
      <c r="D589" s="229"/>
      <c r="E589" s="197"/>
      <c r="F589" s="132"/>
      <c r="G589" s="132"/>
      <c r="H589" s="132"/>
      <c r="I589" s="133"/>
    </row>
    <row r="590" spans="1:9" s="71" customFormat="1" ht="42.75" customHeight="1">
      <c r="A590" s="72"/>
      <c r="B590" s="86"/>
      <c r="C590" s="273" t="s">
        <v>397</v>
      </c>
      <c r="D590" s="229"/>
      <c r="E590" s="197"/>
      <c r="F590" s="198"/>
      <c r="G590" s="198"/>
      <c r="H590" s="198"/>
      <c r="I590" s="199"/>
    </row>
    <row r="591" spans="1:9" s="71" customFormat="1" ht="26.3" customHeight="1">
      <c r="A591" s="72"/>
      <c r="B591" s="86"/>
      <c r="C591" s="273" t="s">
        <v>507</v>
      </c>
      <c r="D591" s="229"/>
      <c r="E591" s="197"/>
      <c r="F591" s="198"/>
      <c r="G591" s="198"/>
      <c r="H591" s="198"/>
      <c r="I591" s="199"/>
    </row>
    <row r="592" spans="1:9" s="71" customFormat="1" ht="16.45" customHeight="1">
      <c r="A592" s="72"/>
      <c r="B592" s="93"/>
      <c r="C592" s="274" t="s">
        <v>242</v>
      </c>
      <c r="D592" s="230"/>
      <c r="E592" s="200"/>
      <c r="F592" s="201"/>
      <c r="G592" s="201"/>
      <c r="H592" s="201"/>
      <c r="I592" s="202"/>
    </row>
    <row r="593" spans="1:9" s="71" customFormat="1" ht="16.45" customHeight="1">
      <c r="A593" s="72"/>
      <c r="B593" s="77"/>
      <c r="C593" s="214" t="s">
        <v>3</v>
      </c>
      <c r="D593" s="226">
        <v>11</v>
      </c>
      <c r="E593" s="226" t="s">
        <v>4</v>
      </c>
      <c r="F593" s="75"/>
      <c r="G593" s="75"/>
      <c r="H593" s="75">
        <f>ROUND(D593*F593, 0)</f>
        <v>0</v>
      </c>
      <c r="I593" s="75">
        <f>ROUND(D593*G593, 0)</f>
        <v>0</v>
      </c>
    </row>
    <row r="594" spans="1:9" s="71" customFormat="1" ht="15.05" customHeight="1">
      <c r="A594" s="72"/>
      <c r="B594" s="103">
        <v>33</v>
      </c>
      <c r="C594" s="105" t="s">
        <v>511</v>
      </c>
      <c r="D594" s="194"/>
      <c r="E594" s="194"/>
      <c r="F594" s="195"/>
      <c r="G594" s="195"/>
      <c r="H594" s="195"/>
      <c r="I594" s="196"/>
    </row>
    <row r="595" spans="1:9" s="71" customFormat="1" ht="27.7" customHeight="1">
      <c r="A595" s="72"/>
      <c r="B595" s="86"/>
      <c r="C595" s="87" t="s">
        <v>188</v>
      </c>
      <c r="D595" s="197"/>
      <c r="E595" s="197"/>
      <c r="F595" s="198"/>
      <c r="G595" s="198"/>
      <c r="H595" s="198"/>
      <c r="I595" s="199"/>
    </row>
    <row r="596" spans="1:9" s="71" customFormat="1" ht="69.05" customHeight="1">
      <c r="A596" s="72"/>
      <c r="B596" s="86"/>
      <c r="C596" s="87" t="s">
        <v>510</v>
      </c>
      <c r="D596" s="197"/>
      <c r="E596" s="197"/>
      <c r="F596" s="198"/>
      <c r="G596" s="198"/>
      <c r="H596" s="198"/>
      <c r="I596" s="199"/>
    </row>
    <row r="597" spans="1:9" s="71" customFormat="1" ht="27.25" customHeight="1">
      <c r="A597" s="72"/>
      <c r="B597" s="86"/>
      <c r="C597" s="87" t="s">
        <v>512</v>
      </c>
      <c r="D597" s="197"/>
      <c r="E597" s="197"/>
      <c r="F597" s="198"/>
      <c r="G597" s="198"/>
      <c r="H597" s="198"/>
      <c r="I597" s="199"/>
    </row>
    <row r="598" spans="1:9" s="71" customFormat="1" ht="16.45" customHeight="1">
      <c r="A598" s="72"/>
      <c r="B598" s="93"/>
      <c r="C598" s="76" t="s">
        <v>244</v>
      </c>
      <c r="D598" s="200"/>
      <c r="E598" s="200"/>
      <c r="F598" s="201"/>
      <c r="G598" s="201"/>
      <c r="H598" s="201"/>
      <c r="I598" s="202"/>
    </row>
    <row r="599" spans="1:9" s="71" customFormat="1" ht="16.45" customHeight="1">
      <c r="A599" s="72"/>
      <c r="B599" s="77"/>
      <c r="C599" s="115" t="s">
        <v>3</v>
      </c>
      <c r="D599" s="292">
        <v>45.42</v>
      </c>
      <c r="E599" s="203" t="s">
        <v>5</v>
      </c>
      <c r="F599" s="104"/>
      <c r="G599" s="104"/>
      <c r="H599" s="75">
        <f>ROUND(D599*F599, 0)</f>
        <v>0</v>
      </c>
      <c r="I599" s="75">
        <f>ROUND(D599*G599, 0)</f>
        <v>0</v>
      </c>
    </row>
    <row r="600" spans="1:9" s="71" customFormat="1" ht="15.05" customHeight="1">
      <c r="A600" s="72"/>
      <c r="B600" s="103">
        <v>34</v>
      </c>
      <c r="C600" s="105" t="s">
        <v>722</v>
      </c>
      <c r="D600" s="194"/>
      <c r="E600" s="194"/>
      <c r="F600" s="195"/>
      <c r="G600" s="195"/>
      <c r="H600" s="195"/>
      <c r="I600" s="196"/>
    </row>
    <row r="601" spans="1:9" s="71" customFormat="1" ht="27.7" customHeight="1">
      <c r="A601" s="72"/>
      <c r="B601" s="86"/>
      <c r="C601" s="87" t="s">
        <v>188</v>
      </c>
      <c r="D601" s="197"/>
      <c r="E601" s="197"/>
      <c r="F601" s="198"/>
      <c r="G601" s="198"/>
      <c r="H601" s="198"/>
      <c r="I601" s="199"/>
    </row>
    <row r="602" spans="1:9" s="71" customFormat="1" ht="69.05" customHeight="1">
      <c r="A602" s="72"/>
      <c r="B602" s="86"/>
      <c r="C602" s="87" t="s">
        <v>510</v>
      </c>
      <c r="D602" s="197"/>
      <c r="E602" s="197"/>
      <c r="F602" s="198"/>
      <c r="G602" s="198"/>
      <c r="H602" s="198"/>
      <c r="I602" s="199"/>
    </row>
    <row r="603" spans="1:9" s="71" customFormat="1" ht="15.05" customHeight="1">
      <c r="A603" s="72"/>
      <c r="B603" s="86"/>
      <c r="C603" s="87" t="s">
        <v>515</v>
      </c>
      <c r="D603" s="197"/>
      <c r="E603" s="197"/>
      <c r="F603" s="198"/>
      <c r="G603" s="198"/>
      <c r="H603" s="198"/>
      <c r="I603" s="199"/>
    </row>
    <row r="604" spans="1:9" s="71" customFormat="1" ht="27.25" customHeight="1">
      <c r="A604" s="72"/>
      <c r="B604" s="86"/>
      <c r="C604" s="87" t="s">
        <v>514</v>
      </c>
      <c r="D604" s="197"/>
      <c r="E604" s="197"/>
      <c r="F604" s="198"/>
      <c r="G604" s="198"/>
      <c r="H604" s="198"/>
      <c r="I604" s="199"/>
    </row>
    <row r="605" spans="1:9" s="71" customFormat="1" ht="16.45" customHeight="1">
      <c r="A605" s="72"/>
      <c r="B605" s="93"/>
      <c r="C605" s="76" t="s">
        <v>245</v>
      </c>
      <c r="D605" s="200"/>
      <c r="E605" s="200"/>
      <c r="F605" s="201"/>
      <c r="G605" s="201"/>
      <c r="H605" s="201"/>
      <c r="I605" s="202"/>
    </row>
    <row r="606" spans="1:9" s="71" customFormat="1" ht="16.45" customHeight="1">
      <c r="A606" s="72"/>
      <c r="B606" s="77"/>
      <c r="C606" s="115" t="s">
        <v>3</v>
      </c>
      <c r="D606" s="203">
        <v>10.5</v>
      </c>
      <c r="E606" s="203" t="s">
        <v>5</v>
      </c>
      <c r="F606" s="104"/>
      <c r="G606" s="104"/>
      <c r="H606" s="75">
        <f>ROUND(D606*F606, 0)</f>
        <v>0</v>
      </c>
      <c r="I606" s="75">
        <f>ROUND(D606*G606, 0)</f>
        <v>0</v>
      </c>
    </row>
    <row r="607" spans="1:9" s="71" customFormat="1" ht="15.05" customHeight="1">
      <c r="A607" s="72"/>
      <c r="B607" s="103">
        <v>35</v>
      </c>
      <c r="C607" s="105" t="s">
        <v>516</v>
      </c>
      <c r="D607" s="194"/>
      <c r="E607" s="194"/>
      <c r="F607" s="195"/>
      <c r="G607" s="195"/>
      <c r="H607" s="195"/>
      <c r="I607" s="196"/>
    </row>
    <row r="608" spans="1:9" s="71" customFormat="1" ht="27.7" customHeight="1">
      <c r="A608" s="72"/>
      <c r="B608" s="86"/>
      <c r="C608" s="87" t="s">
        <v>188</v>
      </c>
      <c r="D608" s="197"/>
      <c r="E608" s="197"/>
      <c r="F608" s="198"/>
      <c r="G608" s="198"/>
      <c r="H608" s="198"/>
      <c r="I608" s="199"/>
    </row>
    <row r="609" spans="1:9" s="71" customFormat="1" ht="41.5" customHeight="1">
      <c r="A609" s="72"/>
      <c r="B609" s="86"/>
      <c r="C609" s="87" t="s">
        <v>517</v>
      </c>
      <c r="D609" s="197"/>
      <c r="E609" s="197"/>
      <c r="F609" s="198"/>
      <c r="G609" s="198"/>
      <c r="H609" s="198"/>
      <c r="I609" s="199"/>
    </row>
    <row r="610" spans="1:9" s="71" customFormat="1" ht="14.25" customHeight="1">
      <c r="A610" s="72"/>
      <c r="B610" s="86"/>
      <c r="C610" s="87" t="s">
        <v>518</v>
      </c>
      <c r="D610" s="197"/>
      <c r="E610" s="197"/>
      <c r="F610" s="198"/>
      <c r="G610" s="198"/>
      <c r="H610" s="198"/>
      <c r="I610" s="199"/>
    </row>
    <row r="611" spans="1:9" s="71" customFormat="1" ht="16.45" customHeight="1">
      <c r="A611" s="72"/>
      <c r="B611" s="93"/>
      <c r="C611" s="76" t="s">
        <v>246</v>
      </c>
      <c r="D611" s="200"/>
      <c r="E611" s="200"/>
      <c r="F611" s="201"/>
      <c r="G611" s="201"/>
      <c r="H611" s="201"/>
      <c r="I611" s="202"/>
    </row>
    <row r="612" spans="1:9" s="71" customFormat="1" ht="16.45" customHeight="1">
      <c r="A612" s="72"/>
      <c r="B612" s="77"/>
      <c r="C612" s="115" t="s">
        <v>3</v>
      </c>
      <c r="D612" s="203">
        <v>1</v>
      </c>
      <c r="E612" s="203" t="s">
        <v>4</v>
      </c>
      <c r="F612" s="104"/>
      <c r="G612" s="104"/>
      <c r="H612" s="75">
        <f>ROUND(D612*F612, 0)</f>
        <v>0</v>
      </c>
      <c r="I612" s="75">
        <f>ROUND(D612*G612, 0)</f>
        <v>0</v>
      </c>
    </row>
    <row r="613" spans="1:9" s="71" customFormat="1" ht="15.05" customHeight="1">
      <c r="A613" s="72"/>
      <c r="B613" s="103">
        <v>36</v>
      </c>
      <c r="C613" s="105" t="s">
        <v>519</v>
      </c>
      <c r="D613" s="194"/>
      <c r="E613" s="194"/>
      <c r="F613" s="195"/>
      <c r="G613" s="195"/>
      <c r="H613" s="195"/>
      <c r="I613" s="196"/>
    </row>
    <row r="614" spans="1:9" s="71" customFormat="1" ht="27.25" customHeight="1">
      <c r="A614" s="72"/>
      <c r="B614" s="86"/>
      <c r="C614" s="87" t="s">
        <v>188</v>
      </c>
      <c r="D614" s="197"/>
      <c r="E614" s="197"/>
      <c r="F614" s="198"/>
      <c r="G614" s="198"/>
      <c r="H614" s="198"/>
      <c r="I614" s="199"/>
    </row>
    <row r="615" spans="1:9" s="71" customFormat="1" ht="55.75" customHeight="1">
      <c r="A615" s="72"/>
      <c r="B615" s="86"/>
      <c r="C615" s="87" t="s">
        <v>371</v>
      </c>
      <c r="D615" s="197"/>
      <c r="E615" s="197"/>
      <c r="F615" s="198"/>
      <c r="G615" s="198"/>
      <c r="H615" s="198"/>
      <c r="I615" s="199"/>
    </row>
    <row r="616" spans="1:9" s="71" customFormat="1" ht="40.549999999999997" customHeight="1">
      <c r="A616" s="72"/>
      <c r="B616" s="86"/>
      <c r="C616" s="87" t="s">
        <v>520</v>
      </c>
      <c r="D616" s="197"/>
      <c r="E616" s="197"/>
      <c r="F616" s="198"/>
      <c r="G616" s="198"/>
      <c r="H616" s="198"/>
      <c r="I616" s="199"/>
    </row>
    <row r="617" spans="1:9" s="71" customFormat="1" ht="27.25" customHeight="1">
      <c r="A617" s="72"/>
      <c r="B617" s="86"/>
      <c r="C617" s="87" t="s">
        <v>521</v>
      </c>
      <c r="D617" s="197"/>
      <c r="E617" s="197"/>
      <c r="F617" s="198"/>
      <c r="G617" s="198"/>
      <c r="H617" s="198"/>
      <c r="I617" s="199"/>
    </row>
    <row r="618" spans="1:9" s="71" customFormat="1" ht="16.45" customHeight="1">
      <c r="A618" s="72"/>
      <c r="B618" s="93"/>
      <c r="C618" s="76" t="s">
        <v>247</v>
      </c>
      <c r="D618" s="200"/>
      <c r="E618" s="200"/>
      <c r="F618" s="201"/>
      <c r="G618" s="201"/>
      <c r="H618" s="201"/>
      <c r="I618" s="202"/>
    </row>
    <row r="619" spans="1:9" s="71" customFormat="1" ht="16.45" customHeight="1">
      <c r="A619" s="72"/>
      <c r="B619" s="77"/>
      <c r="C619" s="115" t="s">
        <v>3</v>
      </c>
      <c r="D619" s="203">
        <v>1</v>
      </c>
      <c r="E619" s="203" t="s">
        <v>4</v>
      </c>
      <c r="F619" s="104"/>
      <c r="G619" s="104"/>
      <c r="H619" s="75">
        <f>ROUND(D619*F619, 0)</f>
        <v>0</v>
      </c>
      <c r="I619" s="75">
        <f>ROUND(D619*G619, 0)</f>
        <v>0</v>
      </c>
    </row>
    <row r="620" spans="1:9" s="71" customFormat="1" ht="16" customHeight="1">
      <c r="A620" s="72"/>
      <c r="B620" s="103">
        <v>37</v>
      </c>
      <c r="C620" s="105" t="s">
        <v>522</v>
      </c>
      <c r="D620" s="194"/>
      <c r="E620" s="194"/>
      <c r="F620" s="195"/>
      <c r="G620" s="195"/>
      <c r="H620" s="195"/>
      <c r="I620" s="196"/>
    </row>
    <row r="621" spans="1:9" s="71" customFormat="1" ht="27.7" customHeight="1">
      <c r="A621" s="72"/>
      <c r="B621" s="86"/>
      <c r="C621" s="87" t="s">
        <v>188</v>
      </c>
      <c r="D621" s="197"/>
      <c r="E621" s="197"/>
      <c r="F621" s="198"/>
      <c r="G621" s="198"/>
      <c r="H621" s="198"/>
      <c r="I621" s="199"/>
    </row>
    <row r="622" spans="1:9" s="71" customFormat="1" ht="54" customHeight="1">
      <c r="A622" s="72"/>
      <c r="B622" s="86"/>
      <c r="C622" s="87" t="s">
        <v>264</v>
      </c>
      <c r="D622" s="197"/>
      <c r="E622" s="197"/>
      <c r="F622" s="198"/>
      <c r="G622" s="198"/>
      <c r="H622" s="198"/>
      <c r="I622" s="199"/>
    </row>
    <row r="623" spans="1:9" s="71" customFormat="1" ht="16" customHeight="1">
      <c r="A623" s="72"/>
      <c r="B623" s="86"/>
      <c r="C623" s="87" t="s">
        <v>523</v>
      </c>
      <c r="D623" s="197"/>
      <c r="E623" s="197"/>
      <c r="F623" s="198"/>
      <c r="G623" s="198"/>
      <c r="H623" s="198"/>
      <c r="I623" s="199"/>
    </row>
    <row r="624" spans="1:9" s="71" customFormat="1" ht="27.7" customHeight="1">
      <c r="A624" s="72"/>
      <c r="B624" s="86"/>
      <c r="C624" s="87" t="s">
        <v>336</v>
      </c>
      <c r="D624" s="197"/>
      <c r="E624" s="197"/>
      <c r="F624" s="198"/>
      <c r="G624" s="198"/>
      <c r="H624" s="198"/>
      <c r="I624" s="199"/>
    </row>
    <row r="625" spans="1:9" s="71" customFormat="1" ht="27.25" customHeight="1">
      <c r="A625" s="72"/>
      <c r="B625" s="86"/>
      <c r="C625" s="87" t="s">
        <v>335</v>
      </c>
      <c r="D625" s="197"/>
      <c r="E625" s="197"/>
      <c r="F625" s="198"/>
      <c r="G625" s="198"/>
      <c r="H625" s="198"/>
      <c r="I625" s="199"/>
    </row>
    <row r="626" spans="1:9" s="71" customFormat="1" ht="52.6">
      <c r="A626" s="72"/>
      <c r="B626" s="86"/>
      <c r="C626" s="87" t="s">
        <v>524</v>
      </c>
      <c r="D626" s="197"/>
      <c r="E626" s="197"/>
      <c r="F626" s="198"/>
      <c r="G626" s="198"/>
      <c r="H626" s="198"/>
      <c r="I626" s="199"/>
    </row>
    <row r="627" spans="1:9" s="71" customFormat="1" ht="16.45" customHeight="1">
      <c r="A627" s="72"/>
      <c r="B627" s="93"/>
      <c r="C627" s="76" t="s">
        <v>248</v>
      </c>
      <c r="D627" s="200"/>
      <c r="E627" s="200"/>
      <c r="F627" s="201"/>
      <c r="G627" s="201"/>
      <c r="H627" s="201"/>
      <c r="I627" s="202"/>
    </row>
    <row r="628" spans="1:9" s="71" customFormat="1" ht="16.45" customHeight="1">
      <c r="A628" s="72"/>
      <c r="B628" s="77"/>
      <c r="C628" s="115" t="s">
        <v>3</v>
      </c>
      <c r="D628" s="203">
        <v>1</v>
      </c>
      <c r="E628" s="203" t="s">
        <v>4</v>
      </c>
      <c r="F628" s="104"/>
      <c r="G628" s="104"/>
      <c r="H628" s="75">
        <f>ROUND(D628*F628, 0)</f>
        <v>0</v>
      </c>
      <c r="I628" s="75">
        <f>ROUND(D628*G628, 0)</f>
        <v>0</v>
      </c>
    </row>
    <row r="629" spans="1:9" s="71" customFormat="1" ht="15.05" customHeight="1">
      <c r="A629" s="72"/>
      <c r="B629" s="103">
        <v>38</v>
      </c>
      <c r="C629" s="105" t="s">
        <v>525</v>
      </c>
      <c r="D629" s="194"/>
      <c r="E629" s="194"/>
      <c r="F629" s="195"/>
      <c r="G629" s="195"/>
      <c r="H629" s="195"/>
      <c r="I629" s="196"/>
    </row>
    <row r="630" spans="1:9" s="71" customFormat="1" ht="27.25" customHeight="1">
      <c r="A630" s="72"/>
      <c r="B630" s="86"/>
      <c r="C630" s="87" t="s">
        <v>188</v>
      </c>
      <c r="D630" s="197"/>
      <c r="E630" s="197"/>
      <c r="F630" s="198"/>
      <c r="G630" s="198"/>
      <c r="H630" s="198"/>
      <c r="I630" s="199"/>
    </row>
    <row r="631" spans="1:9" s="71" customFormat="1" ht="55.75" customHeight="1">
      <c r="A631" s="72"/>
      <c r="B631" s="86"/>
      <c r="C631" s="87" t="s">
        <v>371</v>
      </c>
      <c r="D631" s="197"/>
      <c r="E631" s="197"/>
      <c r="F631" s="198"/>
      <c r="G631" s="198"/>
      <c r="H631" s="198"/>
      <c r="I631" s="199"/>
    </row>
    <row r="632" spans="1:9" s="71" customFormat="1" ht="28.5" customHeight="1">
      <c r="A632" s="72"/>
      <c r="B632" s="86"/>
      <c r="C632" s="87" t="s">
        <v>474</v>
      </c>
      <c r="D632" s="197"/>
      <c r="E632" s="197"/>
      <c r="F632" s="198"/>
      <c r="G632" s="198"/>
      <c r="H632" s="198"/>
      <c r="I632" s="199"/>
    </row>
    <row r="633" spans="1:9" s="71" customFormat="1" ht="27.25" customHeight="1">
      <c r="A633" s="72"/>
      <c r="B633" s="86"/>
      <c r="C633" s="87" t="s">
        <v>526</v>
      </c>
      <c r="D633" s="197"/>
      <c r="E633" s="197"/>
      <c r="F633" s="198"/>
      <c r="G633" s="198"/>
      <c r="H633" s="198"/>
      <c r="I633" s="199"/>
    </row>
    <row r="634" spans="1:9" s="71" customFormat="1" ht="16.45" customHeight="1">
      <c r="A634" s="72"/>
      <c r="B634" s="93"/>
      <c r="C634" s="76" t="s">
        <v>249</v>
      </c>
      <c r="D634" s="200"/>
      <c r="E634" s="200"/>
      <c r="F634" s="201"/>
      <c r="G634" s="201"/>
      <c r="H634" s="201"/>
      <c r="I634" s="202"/>
    </row>
    <row r="635" spans="1:9" s="71" customFormat="1" ht="16.45" customHeight="1">
      <c r="A635" s="72"/>
      <c r="B635" s="77"/>
      <c r="C635" s="115" t="s">
        <v>3</v>
      </c>
      <c r="D635" s="203">
        <v>1</v>
      </c>
      <c r="E635" s="203" t="s">
        <v>4</v>
      </c>
      <c r="F635" s="104"/>
      <c r="G635" s="104"/>
      <c r="H635" s="75">
        <f>ROUND(D635*F635, 0)</f>
        <v>0</v>
      </c>
      <c r="I635" s="75">
        <f>ROUND(D635*G635, 0)</f>
        <v>0</v>
      </c>
    </row>
    <row r="636" spans="1:9" s="71" customFormat="1" ht="15.05" customHeight="1">
      <c r="A636" s="72"/>
      <c r="B636" s="103">
        <v>39</v>
      </c>
      <c r="C636" s="105" t="s">
        <v>527</v>
      </c>
      <c r="D636" s="194"/>
      <c r="E636" s="194"/>
      <c r="F636" s="195"/>
      <c r="G636" s="195"/>
      <c r="H636" s="195"/>
      <c r="I636" s="196"/>
    </row>
    <row r="637" spans="1:9" s="71" customFormat="1" ht="27.7" customHeight="1">
      <c r="A637" s="72"/>
      <c r="B637" s="86"/>
      <c r="C637" s="87" t="s">
        <v>188</v>
      </c>
      <c r="D637" s="197"/>
      <c r="E637" s="197"/>
      <c r="F637" s="198"/>
      <c r="G637" s="198"/>
      <c r="H637" s="198"/>
      <c r="I637" s="199"/>
    </row>
    <row r="638" spans="1:9" s="71" customFormat="1" ht="81.25" customHeight="1">
      <c r="A638" s="72"/>
      <c r="B638" s="86"/>
      <c r="C638" s="87" t="s">
        <v>363</v>
      </c>
      <c r="D638" s="197"/>
      <c r="E638" s="197"/>
      <c r="F638" s="198"/>
      <c r="G638" s="198"/>
      <c r="H638" s="198"/>
      <c r="I638" s="199"/>
    </row>
    <row r="639" spans="1:9" s="71" customFormat="1" ht="41.95" customHeight="1">
      <c r="A639" s="72"/>
      <c r="B639" s="86"/>
      <c r="C639" s="87" t="s">
        <v>528</v>
      </c>
      <c r="D639" s="197"/>
      <c r="E639" s="197"/>
      <c r="F639" s="198"/>
      <c r="G639" s="198"/>
      <c r="H639" s="198"/>
      <c r="I639" s="199"/>
    </row>
    <row r="640" spans="1:9" s="71" customFormat="1" ht="27.25" customHeight="1">
      <c r="A640" s="72"/>
      <c r="B640" s="86"/>
      <c r="C640" s="87" t="s">
        <v>529</v>
      </c>
      <c r="D640" s="197"/>
      <c r="E640" s="197"/>
      <c r="F640" s="198"/>
      <c r="G640" s="198"/>
      <c r="H640" s="198"/>
      <c r="I640" s="199"/>
    </row>
    <row r="641" spans="1:9" s="71" customFormat="1" ht="16.45" customHeight="1">
      <c r="A641" s="72"/>
      <c r="B641" s="93"/>
      <c r="C641" s="76" t="s">
        <v>250</v>
      </c>
      <c r="D641" s="200"/>
      <c r="E641" s="200"/>
      <c r="F641" s="201"/>
      <c r="G641" s="201"/>
      <c r="H641" s="201"/>
      <c r="I641" s="202"/>
    </row>
    <row r="642" spans="1:9" s="71" customFormat="1" ht="16.45" customHeight="1">
      <c r="A642" s="72"/>
      <c r="B642" s="77"/>
      <c r="C642" s="115" t="s">
        <v>3</v>
      </c>
      <c r="D642" s="203">
        <v>1</v>
      </c>
      <c r="E642" s="203" t="s">
        <v>4</v>
      </c>
      <c r="F642" s="104"/>
      <c r="G642" s="104"/>
      <c r="H642" s="75">
        <f>ROUND(D642*F642, 0)</f>
        <v>0</v>
      </c>
      <c r="I642" s="75">
        <f>ROUND(D642*G642, 0)</f>
        <v>0</v>
      </c>
    </row>
    <row r="643" spans="1:9" s="71" customFormat="1" ht="15.05" customHeight="1">
      <c r="A643" s="72"/>
      <c r="B643" s="103">
        <v>40</v>
      </c>
      <c r="C643" s="105" t="s">
        <v>530</v>
      </c>
      <c r="D643" s="194"/>
      <c r="E643" s="194"/>
      <c r="F643" s="195"/>
      <c r="G643" s="195"/>
      <c r="H643" s="195"/>
      <c r="I643" s="196"/>
    </row>
    <row r="644" spans="1:9" s="71" customFormat="1" ht="27.7" customHeight="1">
      <c r="A644" s="72"/>
      <c r="B644" s="86"/>
      <c r="C644" s="87" t="s">
        <v>188</v>
      </c>
      <c r="D644" s="197"/>
      <c r="E644" s="197"/>
      <c r="F644" s="198"/>
      <c r="G644" s="198"/>
      <c r="H644" s="198"/>
      <c r="I644" s="199"/>
    </row>
    <row r="645" spans="1:9" s="71" customFormat="1" ht="53.25" customHeight="1">
      <c r="A645" s="72"/>
      <c r="B645" s="86"/>
      <c r="C645" s="87" t="s">
        <v>534</v>
      </c>
      <c r="D645" s="197"/>
      <c r="E645" s="197"/>
      <c r="F645" s="198"/>
      <c r="G645" s="198"/>
      <c r="H645" s="198"/>
      <c r="I645" s="199"/>
    </row>
    <row r="646" spans="1:9" s="71" customFormat="1" ht="16" customHeight="1">
      <c r="A646" s="72"/>
      <c r="B646" s="86"/>
      <c r="C646" s="87" t="s">
        <v>532</v>
      </c>
      <c r="D646" s="197"/>
      <c r="E646" s="197"/>
      <c r="F646" s="198"/>
      <c r="G646" s="198"/>
      <c r="H646" s="198"/>
      <c r="I646" s="199"/>
    </row>
    <row r="647" spans="1:9" s="71" customFormat="1" ht="27.25" customHeight="1">
      <c r="A647" s="72"/>
      <c r="B647" s="86"/>
      <c r="C647" s="87" t="s">
        <v>533</v>
      </c>
      <c r="D647" s="197"/>
      <c r="E647" s="197"/>
      <c r="F647" s="198"/>
      <c r="G647" s="198"/>
      <c r="H647" s="198"/>
      <c r="I647" s="199"/>
    </row>
    <row r="648" spans="1:9" s="71" customFormat="1" ht="16.45" customHeight="1">
      <c r="A648" s="72"/>
      <c r="B648" s="93"/>
      <c r="C648" s="76" t="s">
        <v>251</v>
      </c>
      <c r="D648" s="200"/>
      <c r="E648" s="200"/>
      <c r="F648" s="201"/>
      <c r="G648" s="201"/>
      <c r="H648" s="201"/>
      <c r="I648" s="202"/>
    </row>
    <row r="649" spans="1:9" s="71" customFormat="1" ht="16.45" customHeight="1">
      <c r="A649" s="72"/>
      <c r="B649" s="77"/>
      <c r="C649" s="115" t="s">
        <v>3</v>
      </c>
      <c r="D649" s="203">
        <v>1</v>
      </c>
      <c r="E649" s="203" t="s">
        <v>4</v>
      </c>
      <c r="F649" s="104"/>
      <c r="G649" s="104"/>
      <c r="H649" s="75">
        <f>ROUND(D649*F649, 0)</f>
        <v>0</v>
      </c>
      <c r="I649" s="75">
        <f>ROUND(D649*G649, 0)</f>
        <v>0</v>
      </c>
    </row>
    <row r="650" spans="1:9" s="71" customFormat="1" ht="15.05" customHeight="1">
      <c r="A650" s="72"/>
      <c r="B650" s="103">
        <v>41</v>
      </c>
      <c r="C650" s="105" t="s">
        <v>535</v>
      </c>
      <c r="D650" s="194"/>
      <c r="E650" s="194"/>
      <c r="F650" s="195"/>
      <c r="G650" s="195"/>
      <c r="H650" s="195"/>
      <c r="I650" s="196"/>
    </row>
    <row r="651" spans="1:9" s="71" customFormat="1" ht="27.7" customHeight="1">
      <c r="A651" s="72"/>
      <c r="B651" s="86"/>
      <c r="C651" s="87" t="s">
        <v>188</v>
      </c>
      <c r="D651" s="197"/>
      <c r="E651" s="197"/>
      <c r="F651" s="198"/>
      <c r="G651" s="198"/>
      <c r="H651" s="198"/>
      <c r="I651" s="199"/>
    </row>
    <row r="652" spans="1:9" s="71" customFormat="1" ht="78.900000000000006">
      <c r="A652" s="72"/>
      <c r="B652" s="86"/>
      <c r="C652" s="87" t="s">
        <v>536</v>
      </c>
      <c r="D652" s="197"/>
      <c r="E652" s="197"/>
      <c r="F652" s="198"/>
      <c r="G652" s="198"/>
      <c r="H652" s="198"/>
      <c r="I652" s="199"/>
    </row>
    <row r="653" spans="1:9" s="71" customFormat="1" ht="16" customHeight="1">
      <c r="A653" s="72"/>
      <c r="B653" s="86"/>
      <c r="C653" s="87" t="s">
        <v>537</v>
      </c>
      <c r="D653" s="197"/>
      <c r="E653" s="197"/>
      <c r="F653" s="198"/>
      <c r="G653" s="198"/>
      <c r="H653" s="198"/>
      <c r="I653" s="199"/>
    </row>
    <row r="654" spans="1:9" s="71" customFormat="1" ht="39" customHeight="1">
      <c r="A654" s="72"/>
      <c r="B654" s="86"/>
      <c r="C654" s="87" t="s">
        <v>538</v>
      </c>
      <c r="D654" s="197"/>
      <c r="E654" s="197"/>
      <c r="F654" s="198"/>
      <c r="G654" s="198"/>
      <c r="H654" s="198"/>
      <c r="I654" s="199"/>
    </row>
    <row r="655" spans="1:9" s="71" customFormat="1" ht="16.45" customHeight="1">
      <c r="A655" s="72"/>
      <c r="B655" s="93"/>
      <c r="C655" s="76" t="s">
        <v>252</v>
      </c>
      <c r="D655" s="200"/>
      <c r="E655" s="200"/>
      <c r="F655" s="201"/>
      <c r="G655" s="201"/>
      <c r="H655" s="201"/>
      <c r="I655" s="202"/>
    </row>
    <row r="656" spans="1:9" s="71" customFormat="1" ht="16.45" customHeight="1">
      <c r="A656" s="72"/>
      <c r="B656" s="77"/>
      <c r="C656" s="115" t="s">
        <v>3</v>
      </c>
      <c r="D656" s="203">
        <v>1</v>
      </c>
      <c r="E656" s="203" t="s">
        <v>4</v>
      </c>
      <c r="F656" s="104"/>
      <c r="G656" s="104"/>
      <c r="H656" s="75">
        <f>ROUND(D656*F656, 0)</f>
        <v>0</v>
      </c>
      <c r="I656" s="75">
        <f>ROUND(D656*G656, 0)</f>
        <v>0</v>
      </c>
    </row>
    <row r="657" spans="1:9" s="71" customFormat="1" ht="15.65">
      <c r="A657" s="72"/>
      <c r="B657" s="103">
        <v>42</v>
      </c>
      <c r="C657" s="105" t="s">
        <v>539</v>
      </c>
      <c r="D657" s="194"/>
      <c r="E657" s="194"/>
      <c r="F657" s="195"/>
      <c r="G657" s="195"/>
      <c r="H657" s="195"/>
      <c r="I657" s="196"/>
    </row>
    <row r="658" spans="1:9" s="71" customFormat="1" ht="27.7" customHeight="1">
      <c r="A658" s="72"/>
      <c r="B658" s="86"/>
      <c r="C658" s="87" t="s">
        <v>188</v>
      </c>
      <c r="D658" s="197"/>
      <c r="E658" s="197"/>
      <c r="F658" s="198"/>
      <c r="G658" s="198"/>
      <c r="H658" s="198"/>
      <c r="I658" s="199"/>
    </row>
    <row r="659" spans="1:9" s="71" customFormat="1" ht="52.6">
      <c r="A659" s="72"/>
      <c r="B659" s="86"/>
      <c r="C659" s="87" t="s">
        <v>531</v>
      </c>
      <c r="D659" s="197"/>
      <c r="E659" s="197"/>
      <c r="F659" s="198"/>
      <c r="G659" s="198"/>
      <c r="H659" s="198"/>
      <c r="I659" s="199"/>
    </row>
    <row r="660" spans="1:9" s="71" customFormat="1" ht="39" customHeight="1">
      <c r="A660" s="72"/>
      <c r="B660" s="86"/>
      <c r="C660" s="87" t="s">
        <v>540</v>
      </c>
      <c r="D660" s="197"/>
      <c r="E660" s="197"/>
      <c r="F660" s="198"/>
      <c r="G660" s="198"/>
      <c r="H660" s="198"/>
      <c r="I660" s="199"/>
    </row>
    <row r="661" spans="1:9" s="71" customFormat="1" ht="16.45" customHeight="1">
      <c r="A661" s="72"/>
      <c r="B661" s="93"/>
      <c r="C661" s="76" t="s">
        <v>541</v>
      </c>
      <c r="D661" s="200"/>
      <c r="E661" s="200"/>
      <c r="F661" s="201"/>
      <c r="G661" s="201"/>
      <c r="H661" s="201"/>
      <c r="I661" s="202"/>
    </row>
    <row r="662" spans="1:9" s="71" customFormat="1" ht="16.45" customHeight="1">
      <c r="A662" s="72"/>
      <c r="B662" s="77"/>
      <c r="C662" s="115" t="s">
        <v>3</v>
      </c>
      <c r="D662" s="203">
        <v>4</v>
      </c>
      <c r="E662" s="203" t="s">
        <v>4</v>
      </c>
      <c r="F662" s="104"/>
      <c r="G662" s="104"/>
      <c r="H662" s="75">
        <f>ROUND(D662*F662, 0)</f>
        <v>0</v>
      </c>
      <c r="I662" s="75">
        <f>ROUND(D662*G662, 0)</f>
        <v>0</v>
      </c>
    </row>
    <row r="663" spans="1:9" s="71" customFormat="1" ht="16.45" customHeight="1">
      <c r="A663" s="72"/>
      <c r="B663" s="103">
        <v>43</v>
      </c>
      <c r="C663" s="291" t="s">
        <v>781</v>
      </c>
      <c r="D663" s="194"/>
      <c r="E663" s="194"/>
      <c r="F663" s="195"/>
      <c r="G663" s="195"/>
      <c r="H663" s="195"/>
      <c r="I663" s="196"/>
    </row>
    <row r="664" spans="1:9" s="71" customFormat="1" ht="26.3">
      <c r="A664" s="72"/>
      <c r="B664" s="86"/>
      <c r="C664" s="293" t="s">
        <v>188</v>
      </c>
      <c r="D664" s="197"/>
      <c r="E664" s="197"/>
      <c r="F664" s="198"/>
      <c r="G664" s="198"/>
      <c r="H664" s="198"/>
      <c r="I664" s="199"/>
    </row>
    <row r="665" spans="1:9" s="71" customFormat="1" ht="39.450000000000003">
      <c r="A665" s="72"/>
      <c r="B665" s="86"/>
      <c r="C665" s="293" t="s">
        <v>782</v>
      </c>
      <c r="D665" s="197"/>
      <c r="E665" s="197"/>
      <c r="F665" s="198"/>
      <c r="G665" s="198"/>
      <c r="H665" s="198"/>
      <c r="I665" s="199"/>
    </row>
    <row r="666" spans="1:9" s="71" customFormat="1" ht="16.45" customHeight="1">
      <c r="A666" s="72"/>
      <c r="B666" s="86"/>
      <c r="C666" s="293" t="s">
        <v>786</v>
      </c>
      <c r="D666" s="197"/>
      <c r="E666" s="197"/>
      <c r="F666" s="198"/>
      <c r="G666" s="198"/>
      <c r="H666" s="198"/>
      <c r="I666" s="199"/>
    </row>
    <row r="667" spans="1:9" s="71" customFormat="1" ht="16.45" customHeight="1">
      <c r="A667" s="72"/>
      <c r="B667" s="93"/>
      <c r="C667" s="294" t="s">
        <v>783</v>
      </c>
      <c r="D667" s="200"/>
      <c r="E667" s="200"/>
      <c r="F667" s="201"/>
      <c r="G667" s="201"/>
      <c r="H667" s="201"/>
      <c r="I667" s="202"/>
    </row>
    <row r="668" spans="1:9" s="71" customFormat="1" ht="16.45" customHeight="1">
      <c r="A668" s="72"/>
      <c r="B668" s="77"/>
      <c r="C668" s="295" t="s">
        <v>3</v>
      </c>
      <c r="D668" s="203">
        <v>7</v>
      </c>
      <c r="E668" s="203" t="s">
        <v>4</v>
      </c>
      <c r="F668" s="104"/>
      <c r="G668" s="104"/>
      <c r="H668" s="75">
        <f>ROUND(D668*F668, 0)</f>
        <v>0</v>
      </c>
      <c r="I668" s="75">
        <f>ROUND(D668*G668, 0)</f>
        <v>0</v>
      </c>
    </row>
    <row r="669" spans="1:9" s="71" customFormat="1" ht="16.45" customHeight="1">
      <c r="A669" s="72"/>
      <c r="B669" s="103">
        <v>44</v>
      </c>
      <c r="C669" s="291" t="s">
        <v>781</v>
      </c>
      <c r="D669" s="194"/>
      <c r="E669" s="194"/>
      <c r="F669" s="195"/>
      <c r="G669" s="195"/>
      <c r="H669" s="195"/>
      <c r="I669" s="196"/>
    </row>
    <row r="670" spans="1:9" s="71" customFormat="1" ht="26.3">
      <c r="A670" s="72"/>
      <c r="B670" s="86"/>
      <c r="C670" s="293" t="s">
        <v>188</v>
      </c>
      <c r="D670" s="197"/>
      <c r="E670" s="197"/>
      <c r="F670" s="198"/>
      <c r="G670" s="198"/>
      <c r="H670" s="198"/>
      <c r="I670" s="199"/>
    </row>
    <row r="671" spans="1:9" s="71" customFormat="1" ht="39.450000000000003">
      <c r="A671" s="72"/>
      <c r="B671" s="86"/>
      <c r="C671" s="293" t="s">
        <v>782</v>
      </c>
      <c r="D671" s="197"/>
      <c r="E671" s="197"/>
      <c r="F671" s="198"/>
      <c r="G671" s="198"/>
      <c r="H671" s="198"/>
      <c r="I671" s="199"/>
    </row>
    <row r="672" spans="1:9" s="71" customFormat="1" ht="16.45" customHeight="1">
      <c r="A672" s="72"/>
      <c r="B672" s="86"/>
      <c r="C672" s="293" t="s">
        <v>785</v>
      </c>
      <c r="D672" s="197"/>
      <c r="E672" s="197"/>
      <c r="F672" s="198"/>
      <c r="G672" s="198"/>
      <c r="H672" s="198"/>
      <c r="I672" s="199"/>
    </row>
    <row r="673" spans="1:9" s="71" customFormat="1" ht="16.45" customHeight="1">
      <c r="A673" s="72"/>
      <c r="B673" s="93"/>
      <c r="C673" s="294" t="s">
        <v>784</v>
      </c>
      <c r="D673" s="200"/>
      <c r="E673" s="200"/>
      <c r="F673" s="201"/>
      <c r="G673" s="201"/>
      <c r="H673" s="201"/>
      <c r="I673" s="202"/>
    </row>
    <row r="674" spans="1:9" s="71" customFormat="1" ht="16.45" customHeight="1">
      <c r="A674" s="72"/>
      <c r="B674" s="77"/>
      <c r="C674" s="295" t="s">
        <v>3</v>
      </c>
      <c r="D674" s="203">
        <v>1</v>
      </c>
      <c r="E674" s="203" t="s">
        <v>4</v>
      </c>
      <c r="F674" s="104"/>
      <c r="G674" s="104"/>
      <c r="H674" s="75">
        <f>ROUND(D674*F674, 0)</f>
        <v>0</v>
      </c>
      <c r="I674" s="75">
        <f>ROUND(D674*G674, 0)</f>
        <v>0</v>
      </c>
    </row>
    <row r="675" spans="1:9" s="94" customFormat="1" ht="18" customHeight="1">
      <c r="B675" s="235"/>
      <c r="C675" s="236" t="s">
        <v>24</v>
      </c>
      <c r="D675" s="237"/>
      <c r="E675" s="236"/>
      <c r="F675" s="238"/>
      <c r="G675" s="239"/>
      <c r="H675" s="240">
        <f>SUM(H371:H674)</f>
        <v>0</v>
      </c>
      <c r="I675" s="240">
        <f>SUM(I371:I674)</f>
        <v>0</v>
      </c>
    </row>
    <row r="676" spans="1:9" s="232" customFormat="1" ht="16.45" customHeight="1">
      <c r="B676" s="233"/>
      <c r="C676" s="234"/>
      <c r="D676" s="227"/>
      <c r="E676" s="227"/>
      <c r="F676" s="193"/>
      <c r="G676" s="193"/>
      <c r="H676" s="193"/>
      <c r="I676" s="193"/>
    </row>
    <row r="677" spans="1:9" s="232" customFormat="1" ht="16.45" customHeight="1">
      <c r="B677" s="233"/>
      <c r="C677" s="234"/>
      <c r="D677" s="227"/>
      <c r="E677" s="227"/>
      <c r="F677" s="193"/>
      <c r="G677" s="193"/>
      <c r="H677" s="193"/>
      <c r="I677" s="193"/>
    </row>
    <row r="678" spans="1:9" s="85" customFormat="1" ht="21" customHeight="1">
      <c r="B678" s="355" t="s">
        <v>610</v>
      </c>
      <c r="C678" s="355"/>
      <c r="D678" s="355"/>
      <c r="E678" s="355"/>
      <c r="F678" s="355"/>
      <c r="G678" s="355"/>
      <c r="H678" s="355"/>
      <c r="I678" s="355"/>
    </row>
    <row r="679" spans="1:9" s="71" customFormat="1" ht="17.25" customHeight="1">
      <c r="B679" s="337" t="s">
        <v>40</v>
      </c>
      <c r="C679" s="338"/>
      <c r="D679" s="338"/>
      <c r="E679" s="338"/>
      <c r="F679" s="338"/>
      <c r="G679" s="338"/>
      <c r="H679" s="338"/>
      <c r="I679" s="339"/>
    </row>
    <row r="680" spans="1:9" s="72" customFormat="1" ht="93.8" customHeight="1">
      <c r="B680" s="114">
        <v>1</v>
      </c>
      <c r="C680" s="106" t="s">
        <v>548</v>
      </c>
      <c r="D680" s="145"/>
      <c r="E680" s="146"/>
      <c r="F680" s="147"/>
      <c r="G680" s="147"/>
      <c r="H680" s="147"/>
      <c r="I680" s="148"/>
    </row>
    <row r="681" spans="1:9" s="72" customFormat="1" ht="17.25" customHeight="1">
      <c r="B681" s="334" t="s">
        <v>35</v>
      </c>
      <c r="C681" s="215" t="s">
        <v>567</v>
      </c>
      <c r="D681" s="143"/>
      <c r="E681" s="128"/>
      <c r="F681" s="129"/>
      <c r="G681" s="129"/>
      <c r="H681" s="129"/>
      <c r="I681" s="130"/>
    </row>
    <row r="682" spans="1:9" s="72" customFormat="1" ht="15.05" customHeight="1">
      <c r="B682" s="335"/>
      <c r="C682" s="217" t="s">
        <v>542</v>
      </c>
      <c r="D682" s="142"/>
      <c r="E682" s="131"/>
      <c r="F682" s="132"/>
      <c r="G682" s="132"/>
      <c r="H682" s="132"/>
      <c r="I682" s="133"/>
    </row>
    <row r="683" spans="1:9" s="72" customFormat="1" ht="15.05" customHeight="1">
      <c r="B683" s="335"/>
      <c r="C683" s="217" t="s">
        <v>543</v>
      </c>
      <c r="D683" s="142"/>
      <c r="E683" s="131"/>
      <c r="F683" s="132"/>
      <c r="G683" s="132"/>
      <c r="H683" s="132"/>
      <c r="I683" s="133"/>
    </row>
    <row r="684" spans="1:9" s="72" customFormat="1" ht="15.05" customHeight="1">
      <c r="B684" s="335"/>
      <c r="C684" s="217" t="s">
        <v>552</v>
      </c>
      <c r="D684" s="142"/>
      <c r="E684" s="131"/>
      <c r="F684" s="132"/>
      <c r="G684" s="132"/>
      <c r="H684" s="132"/>
      <c r="I684" s="133"/>
    </row>
    <row r="685" spans="1:9" s="72" customFormat="1" ht="15.05" customHeight="1">
      <c r="B685" s="335"/>
      <c r="C685" s="218" t="s">
        <v>544</v>
      </c>
      <c r="D685" s="144"/>
      <c r="E685" s="134"/>
      <c r="F685" s="135"/>
      <c r="G685" s="135"/>
      <c r="H685" s="135"/>
      <c r="I685" s="136"/>
    </row>
    <row r="686" spans="1:9" s="72" customFormat="1" ht="15.05" customHeight="1">
      <c r="B686" s="336"/>
      <c r="C686" s="84" t="s">
        <v>36</v>
      </c>
      <c r="D686" s="73">
        <v>1</v>
      </c>
      <c r="E686" s="74" t="s">
        <v>2</v>
      </c>
      <c r="F686" s="75"/>
      <c r="G686" s="75"/>
      <c r="H686" s="75">
        <f>D686*F686</f>
        <v>0</v>
      </c>
      <c r="I686" s="75">
        <f>D686*G686</f>
        <v>0</v>
      </c>
    </row>
    <row r="687" spans="1:9" s="72" customFormat="1" ht="17.25" customHeight="1">
      <c r="B687" s="334" t="s">
        <v>723</v>
      </c>
      <c r="C687" s="215" t="s">
        <v>566</v>
      </c>
      <c r="D687" s="143"/>
      <c r="E687" s="128"/>
      <c r="F687" s="129"/>
      <c r="G687" s="129"/>
      <c r="H687" s="129"/>
      <c r="I687" s="130"/>
    </row>
    <row r="688" spans="1:9" s="72" customFormat="1" ht="15.05" customHeight="1">
      <c r="B688" s="335"/>
      <c r="C688" s="217" t="s">
        <v>545</v>
      </c>
      <c r="D688" s="142"/>
      <c r="E688" s="131"/>
      <c r="F688" s="132"/>
      <c r="G688" s="132"/>
      <c r="H688" s="132"/>
      <c r="I688" s="133"/>
    </row>
    <row r="689" spans="2:9" s="72" customFormat="1" ht="15.05" customHeight="1">
      <c r="B689" s="335"/>
      <c r="C689" s="217" t="s">
        <v>546</v>
      </c>
      <c r="D689" s="142"/>
      <c r="E689" s="131"/>
      <c r="F689" s="132"/>
      <c r="G689" s="132"/>
      <c r="H689" s="132"/>
      <c r="I689" s="133"/>
    </row>
    <row r="690" spans="2:9" s="72" customFormat="1" ht="15.05" customHeight="1">
      <c r="B690" s="335"/>
      <c r="C690" s="217" t="s">
        <v>547</v>
      </c>
      <c r="D690" s="142"/>
      <c r="E690" s="131"/>
      <c r="F690" s="132"/>
      <c r="G690" s="132"/>
      <c r="H690" s="132"/>
      <c r="I690" s="133"/>
    </row>
    <row r="691" spans="2:9" s="72" customFormat="1" ht="15.05" customHeight="1">
      <c r="B691" s="335"/>
      <c r="C691" s="218" t="s">
        <v>799</v>
      </c>
      <c r="D691" s="144"/>
      <c r="E691" s="134"/>
      <c r="F691" s="135"/>
      <c r="G691" s="135"/>
      <c r="H691" s="135"/>
      <c r="I691" s="136"/>
    </row>
    <row r="692" spans="2:9" s="72" customFormat="1" ht="15.05" customHeight="1">
      <c r="B692" s="336"/>
      <c r="C692" s="84" t="s">
        <v>36</v>
      </c>
      <c r="D692" s="73">
        <v>1</v>
      </c>
      <c r="E692" s="74" t="s">
        <v>2</v>
      </c>
      <c r="F692" s="75"/>
      <c r="G692" s="75"/>
      <c r="H692" s="75">
        <f>D692*F692</f>
        <v>0</v>
      </c>
      <c r="I692" s="75">
        <f>D692*G692</f>
        <v>0</v>
      </c>
    </row>
    <row r="693" spans="2:9" s="72" customFormat="1" ht="17.25" customHeight="1">
      <c r="B693" s="334" t="s">
        <v>724</v>
      </c>
      <c r="C693" s="215" t="s">
        <v>571</v>
      </c>
      <c r="D693" s="143"/>
      <c r="E693" s="128"/>
      <c r="F693" s="129"/>
      <c r="G693" s="129"/>
      <c r="H693" s="129"/>
      <c r="I693" s="130"/>
    </row>
    <row r="694" spans="2:9" s="72" customFormat="1" ht="15.05" customHeight="1">
      <c r="B694" s="335"/>
      <c r="C694" s="217" t="s">
        <v>573</v>
      </c>
      <c r="D694" s="142"/>
      <c r="E694" s="131"/>
      <c r="F694" s="132"/>
      <c r="G694" s="132"/>
      <c r="H694" s="132"/>
      <c r="I694" s="133"/>
    </row>
    <row r="695" spans="2:9" s="72" customFormat="1" ht="15.05" customHeight="1">
      <c r="B695" s="335"/>
      <c r="C695" s="217" t="s">
        <v>572</v>
      </c>
      <c r="D695" s="142"/>
      <c r="E695" s="131"/>
      <c r="F695" s="132"/>
      <c r="G695" s="132"/>
      <c r="H695" s="132"/>
      <c r="I695" s="133"/>
    </row>
    <row r="696" spans="2:9" s="72" customFormat="1" ht="15.05" customHeight="1">
      <c r="B696" s="335"/>
      <c r="C696" s="217" t="s">
        <v>552</v>
      </c>
      <c r="D696" s="142"/>
      <c r="E696" s="131"/>
      <c r="F696" s="132"/>
      <c r="G696" s="132"/>
      <c r="H696" s="132"/>
      <c r="I696" s="133"/>
    </row>
    <row r="697" spans="2:9" s="72" customFormat="1" ht="15.05" customHeight="1">
      <c r="B697" s="335"/>
      <c r="C697" s="218" t="s">
        <v>574</v>
      </c>
      <c r="D697" s="144"/>
      <c r="E697" s="134"/>
      <c r="F697" s="135"/>
      <c r="G697" s="135"/>
      <c r="H697" s="135"/>
      <c r="I697" s="136"/>
    </row>
    <row r="698" spans="2:9" s="72" customFormat="1" ht="15.05" customHeight="1">
      <c r="B698" s="336"/>
      <c r="C698" s="84" t="s">
        <v>36</v>
      </c>
      <c r="D698" s="73">
        <v>3</v>
      </c>
      <c r="E698" s="74" t="s">
        <v>2</v>
      </c>
      <c r="F698" s="75"/>
      <c r="G698" s="75"/>
      <c r="H698" s="75">
        <f>D698*F698</f>
        <v>0</v>
      </c>
      <c r="I698" s="75">
        <f>D698*G698</f>
        <v>0</v>
      </c>
    </row>
    <row r="699" spans="2:9" s="72" customFormat="1" ht="17.25" customHeight="1">
      <c r="B699" s="334" t="s">
        <v>725</v>
      </c>
      <c r="C699" s="215" t="s">
        <v>566</v>
      </c>
      <c r="D699" s="143"/>
      <c r="E699" s="128"/>
      <c r="F699" s="129"/>
      <c r="G699" s="129"/>
      <c r="H699" s="129"/>
      <c r="I699" s="130"/>
    </row>
    <row r="700" spans="2:9" s="72" customFormat="1" ht="15.05" customHeight="1">
      <c r="B700" s="335"/>
      <c r="C700" s="217" t="s">
        <v>545</v>
      </c>
      <c r="D700" s="142"/>
      <c r="E700" s="131"/>
      <c r="F700" s="132"/>
      <c r="G700" s="132"/>
      <c r="H700" s="132"/>
      <c r="I700" s="133"/>
    </row>
    <row r="701" spans="2:9" s="72" customFormat="1" ht="15.05" customHeight="1">
      <c r="B701" s="335"/>
      <c r="C701" s="217" t="s">
        <v>576</v>
      </c>
      <c r="D701" s="142"/>
      <c r="E701" s="131"/>
      <c r="F701" s="132"/>
      <c r="G701" s="132"/>
      <c r="H701" s="132"/>
      <c r="I701" s="133"/>
    </row>
    <row r="702" spans="2:9" s="72" customFormat="1" ht="15.05" customHeight="1">
      <c r="B702" s="335"/>
      <c r="C702" s="217" t="s">
        <v>547</v>
      </c>
      <c r="D702" s="142"/>
      <c r="E702" s="131"/>
      <c r="F702" s="132"/>
      <c r="G702" s="132"/>
      <c r="H702" s="132"/>
      <c r="I702" s="133"/>
    </row>
    <row r="703" spans="2:9" s="72" customFormat="1" ht="15.05" customHeight="1">
      <c r="B703" s="335"/>
      <c r="C703" s="218" t="s">
        <v>575</v>
      </c>
      <c r="D703" s="144"/>
      <c r="E703" s="134"/>
      <c r="F703" s="135"/>
      <c r="G703" s="135"/>
      <c r="H703" s="135"/>
      <c r="I703" s="136"/>
    </row>
    <row r="704" spans="2:9" s="72" customFormat="1" ht="15.05" customHeight="1">
      <c r="B704" s="336"/>
      <c r="C704" s="84" t="s">
        <v>36</v>
      </c>
      <c r="D704" s="73">
        <v>3</v>
      </c>
      <c r="E704" s="74" t="s">
        <v>2</v>
      </c>
      <c r="F704" s="75"/>
      <c r="G704" s="75"/>
      <c r="H704" s="75">
        <f>D704*F704</f>
        <v>0</v>
      </c>
      <c r="I704" s="75">
        <f>D704*G704</f>
        <v>0</v>
      </c>
    </row>
    <row r="705" spans="1:9" s="72" customFormat="1" ht="78.75" customHeight="1">
      <c r="B705" s="114">
        <v>2</v>
      </c>
      <c r="C705" s="106" t="s">
        <v>549</v>
      </c>
      <c r="D705" s="145"/>
      <c r="E705" s="146"/>
      <c r="F705" s="147"/>
      <c r="G705" s="147"/>
      <c r="H705" s="147"/>
      <c r="I705" s="148"/>
    </row>
    <row r="706" spans="1:9" s="71" customFormat="1" ht="15.05" customHeight="1">
      <c r="A706" s="72"/>
      <c r="B706" s="103" t="s">
        <v>166</v>
      </c>
      <c r="C706" s="105" t="s">
        <v>551</v>
      </c>
      <c r="D706" s="194"/>
      <c r="E706" s="194"/>
      <c r="F706" s="195"/>
      <c r="G706" s="195"/>
      <c r="H706" s="195"/>
      <c r="I706" s="196"/>
    </row>
    <row r="707" spans="1:9" s="71" customFormat="1" ht="16.45" customHeight="1">
      <c r="A707" s="72"/>
      <c r="B707" s="86"/>
      <c r="C707" s="87" t="s">
        <v>550</v>
      </c>
      <c r="D707" s="197"/>
      <c r="E707" s="197"/>
      <c r="F707" s="198"/>
      <c r="G707" s="198"/>
      <c r="H707" s="198"/>
      <c r="I707" s="199"/>
    </row>
    <row r="708" spans="1:9" s="71" customFormat="1" ht="16.45" customHeight="1">
      <c r="A708" s="72"/>
      <c r="B708" s="86"/>
      <c r="C708" s="241" t="s">
        <v>552</v>
      </c>
      <c r="D708" s="197"/>
      <c r="E708" s="197"/>
      <c r="F708" s="198"/>
      <c r="G708" s="198"/>
      <c r="H708" s="198"/>
      <c r="I708" s="199"/>
    </row>
    <row r="709" spans="1:9" s="71" customFormat="1" ht="16.45" customHeight="1">
      <c r="A709" s="72"/>
      <c r="B709" s="93"/>
      <c r="C709" s="76" t="s">
        <v>253</v>
      </c>
      <c r="D709" s="200"/>
      <c r="E709" s="200"/>
      <c r="F709" s="201"/>
      <c r="G709" s="201"/>
      <c r="H709" s="201"/>
      <c r="I709" s="202"/>
    </row>
    <row r="710" spans="1:9" s="71" customFormat="1" ht="16.45" customHeight="1">
      <c r="A710" s="72"/>
      <c r="B710" s="77"/>
      <c r="C710" s="115" t="s">
        <v>3</v>
      </c>
      <c r="D710" s="203">
        <v>15</v>
      </c>
      <c r="E710" s="203" t="s">
        <v>4</v>
      </c>
      <c r="F710" s="104"/>
      <c r="G710" s="104"/>
      <c r="H710" s="75">
        <f>ROUND(D710*F710, 0)</f>
        <v>0</v>
      </c>
      <c r="I710" s="75">
        <f>ROUND(D710*G710, 0)</f>
        <v>0</v>
      </c>
    </row>
    <row r="711" spans="1:9" s="94" customFormat="1" ht="18" customHeight="1">
      <c r="B711" s="235"/>
      <c r="C711" s="236" t="s">
        <v>24</v>
      </c>
      <c r="D711" s="237"/>
      <c r="E711" s="236"/>
      <c r="F711" s="238"/>
      <c r="G711" s="239"/>
      <c r="H711" s="240">
        <f>SUM(H686:H710)</f>
        <v>0</v>
      </c>
      <c r="I711" s="240">
        <f>SUM(I686:I710)</f>
        <v>0</v>
      </c>
    </row>
    <row r="712" spans="1:9" ht="13.5" customHeight="1"/>
    <row r="714" spans="1:9" s="85" customFormat="1" ht="21" customHeight="1">
      <c r="B714" s="355" t="s">
        <v>611</v>
      </c>
      <c r="C714" s="355"/>
      <c r="D714" s="355"/>
      <c r="E714" s="355"/>
      <c r="F714" s="355"/>
      <c r="G714" s="355"/>
      <c r="H714" s="355"/>
      <c r="I714" s="355"/>
    </row>
    <row r="715" spans="1:9" s="71" customFormat="1" ht="17.25" customHeight="1">
      <c r="B715" s="337" t="s">
        <v>40</v>
      </c>
      <c r="C715" s="338"/>
      <c r="D715" s="338"/>
      <c r="E715" s="338"/>
      <c r="F715" s="338"/>
      <c r="G715" s="338"/>
      <c r="H715" s="338"/>
      <c r="I715" s="339"/>
    </row>
    <row r="716" spans="1:9" s="72" customFormat="1" ht="145.75" customHeight="1">
      <c r="B716" s="114">
        <v>1</v>
      </c>
      <c r="C716" s="106" t="s">
        <v>694</v>
      </c>
      <c r="D716" s="145"/>
      <c r="E716" s="146"/>
      <c r="F716" s="147"/>
      <c r="G716" s="147"/>
      <c r="H716" s="147"/>
      <c r="I716" s="148"/>
    </row>
    <row r="717" spans="1:9" s="71" customFormat="1" ht="15.05" customHeight="1">
      <c r="A717" s="72"/>
      <c r="B717" s="103" t="s">
        <v>695</v>
      </c>
      <c r="C717" s="291" t="s">
        <v>587</v>
      </c>
      <c r="D717" s="194"/>
      <c r="E717" s="194"/>
      <c r="F717" s="195"/>
      <c r="G717" s="195"/>
      <c r="H717" s="195"/>
      <c r="I717" s="196"/>
    </row>
    <row r="718" spans="1:9" s="71" customFormat="1" ht="16.45" customHeight="1">
      <c r="A718" s="72"/>
      <c r="B718" s="86"/>
      <c r="C718" s="87" t="s">
        <v>780</v>
      </c>
      <c r="D718" s="197"/>
      <c r="E718" s="197"/>
      <c r="F718" s="198"/>
      <c r="G718" s="198"/>
      <c r="H718" s="198"/>
      <c r="I718" s="199"/>
    </row>
    <row r="719" spans="1:9" s="71" customFormat="1" ht="16.45" customHeight="1">
      <c r="A719" s="72"/>
      <c r="B719" s="86"/>
      <c r="C719" s="87" t="s">
        <v>579</v>
      </c>
      <c r="D719" s="197"/>
      <c r="E719" s="197"/>
      <c r="F719" s="198"/>
      <c r="G719" s="198"/>
      <c r="H719" s="198"/>
      <c r="I719" s="199"/>
    </row>
    <row r="720" spans="1:9" s="71" customFormat="1" ht="16.45" customHeight="1">
      <c r="A720" s="72"/>
      <c r="B720" s="86"/>
      <c r="C720" s="241" t="s">
        <v>552</v>
      </c>
      <c r="D720" s="197"/>
      <c r="E720" s="197"/>
      <c r="F720" s="198"/>
      <c r="G720" s="198"/>
      <c r="H720" s="198"/>
      <c r="I720" s="199"/>
    </row>
    <row r="721" spans="1:9" s="71" customFormat="1" ht="16.45" customHeight="1">
      <c r="A721" s="72"/>
      <c r="B721" s="93"/>
      <c r="C721" s="76" t="s">
        <v>255</v>
      </c>
      <c r="D721" s="200"/>
      <c r="E721" s="200"/>
      <c r="F721" s="201"/>
      <c r="G721" s="201"/>
      <c r="H721" s="201"/>
      <c r="I721" s="202"/>
    </row>
    <row r="722" spans="1:9" s="71" customFormat="1" ht="16.45" customHeight="1">
      <c r="A722" s="72"/>
      <c r="B722" s="77"/>
      <c r="C722" s="115" t="s">
        <v>3</v>
      </c>
      <c r="D722" s="203">
        <v>3</v>
      </c>
      <c r="E722" s="203" t="s">
        <v>4</v>
      </c>
      <c r="F722" s="104"/>
      <c r="G722" s="104"/>
      <c r="H722" s="75">
        <f>ROUND(D722*F722, 0)</f>
        <v>0</v>
      </c>
      <c r="I722" s="75">
        <f>ROUND(D722*G722, 0)</f>
        <v>0</v>
      </c>
    </row>
    <row r="723" spans="1:9" s="71" customFormat="1" ht="15.05" customHeight="1">
      <c r="A723" s="72"/>
      <c r="B723" s="103" t="s">
        <v>679</v>
      </c>
      <c r="C723" s="105" t="s">
        <v>577</v>
      </c>
      <c r="D723" s="194"/>
      <c r="E723" s="194"/>
      <c r="F723" s="195"/>
      <c r="G723" s="195"/>
      <c r="H723" s="195"/>
      <c r="I723" s="196"/>
    </row>
    <row r="724" spans="1:9" s="71" customFormat="1" ht="16.45" customHeight="1">
      <c r="A724" s="72"/>
      <c r="B724" s="86"/>
      <c r="C724" s="87" t="s">
        <v>578</v>
      </c>
      <c r="D724" s="197"/>
      <c r="E724" s="197"/>
      <c r="F724" s="198"/>
      <c r="G724" s="198"/>
      <c r="H724" s="198"/>
      <c r="I724" s="199"/>
    </row>
    <row r="725" spans="1:9" s="71" customFormat="1" ht="16.45" customHeight="1">
      <c r="A725" s="72"/>
      <c r="B725" s="86"/>
      <c r="C725" s="87" t="s">
        <v>580</v>
      </c>
      <c r="D725" s="197"/>
      <c r="E725" s="197"/>
      <c r="F725" s="198"/>
      <c r="G725" s="198"/>
      <c r="H725" s="198"/>
      <c r="I725" s="199"/>
    </row>
    <row r="726" spans="1:9" s="71" customFormat="1" ht="16.45" customHeight="1">
      <c r="A726" s="72"/>
      <c r="B726" s="86"/>
      <c r="C726" s="241" t="s">
        <v>547</v>
      </c>
      <c r="D726" s="197"/>
      <c r="E726" s="197"/>
      <c r="F726" s="198"/>
      <c r="G726" s="198"/>
      <c r="H726" s="198"/>
      <c r="I726" s="199"/>
    </row>
    <row r="727" spans="1:9" s="71" customFormat="1" ht="16.45" customHeight="1">
      <c r="A727" s="72"/>
      <c r="B727" s="93"/>
      <c r="C727" s="76" t="s">
        <v>256</v>
      </c>
      <c r="D727" s="200"/>
      <c r="E727" s="200"/>
      <c r="F727" s="201"/>
      <c r="G727" s="201"/>
      <c r="H727" s="201"/>
      <c r="I727" s="202"/>
    </row>
    <row r="728" spans="1:9" s="71" customFormat="1" ht="16.45" customHeight="1">
      <c r="A728" s="72"/>
      <c r="B728" s="77"/>
      <c r="C728" s="115" t="s">
        <v>3</v>
      </c>
      <c r="D728" s="203">
        <v>4</v>
      </c>
      <c r="E728" s="203" t="s">
        <v>4</v>
      </c>
      <c r="F728" s="104"/>
      <c r="G728" s="104"/>
      <c r="H728" s="75">
        <f>ROUND(D728*F728, 0)</f>
        <v>0</v>
      </c>
      <c r="I728" s="75">
        <f>ROUND(D728*G728, 0)</f>
        <v>0</v>
      </c>
    </row>
    <row r="729" spans="1:9" s="71" customFormat="1" ht="15.05" customHeight="1">
      <c r="A729" s="72"/>
      <c r="B729" s="103" t="s">
        <v>680</v>
      </c>
      <c r="C729" s="105" t="s">
        <v>596</v>
      </c>
      <c r="D729" s="194"/>
      <c r="E729" s="194"/>
      <c r="F729" s="195"/>
      <c r="G729" s="195"/>
      <c r="H729" s="195"/>
      <c r="I729" s="196"/>
    </row>
    <row r="730" spans="1:9" s="71" customFormat="1" ht="16.45" customHeight="1">
      <c r="A730" s="72"/>
      <c r="B730" s="86"/>
      <c r="C730" s="87" t="s">
        <v>597</v>
      </c>
      <c r="D730" s="197"/>
      <c r="E730" s="197"/>
      <c r="F730" s="198"/>
      <c r="G730" s="198"/>
      <c r="H730" s="198"/>
      <c r="I730" s="199"/>
    </row>
    <row r="731" spans="1:9" s="71" customFormat="1" ht="16.45" customHeight="1">
      <c r="A731" s="72"/>
      <c r="B731" s="86"/>
      <c r="C731" s="87" t="s">
        <v>598</v>
      </c>
      <c r="D731" s="197"/>
      <c r="E731" s="197"/>
      <c r="F731" s="198"/>
      <c r="G731" s="198"/>
      <c r="H731" s="198"/>
      <c r="I731" s="199"/>
    </row>
    <row r="732" spans="1:9" s="71" customFormat="1" ht="16.45" customHeight="1">
      <c r="A732" s="72"/>
      <c r="B732" s="86"/>
      <c r="C732" s="241" t="s">
        <v>552</v>
      </c>
      <c r="D732" s="197"/>
      <c r="E732" s="197"/>
      <c r="F732" s="198"/>
      <c r="G732" s="198"/>
      <c r="H732" s="198"/>
      <c r="I732" s="199"/>
    </row>
    <row r="733" spans="1:9" s="71" customFormat="1" ht="16.45" customHeight="1">
      <c r="A733" s="72"/>
      <c r="B733" s="93"/>
      <c r="C733" s="76" t="s">
        <v>736</v>
      </c>
      <c r="D733" s="200"/>
      <c r="E733" s="200"/>
      <c r="F733" s="201"/>
      <c r="G733" s="201"/>
      <c r="H733" s="201"/>
      <c r="I733" s="202"/>
    </row>
    <row r="734" spans="1:9" s="71" customFormat="1" ht="16.45" customHeight="1">
      <c r="A734" s="72"/>
      <c r="B734" s="77"/>
      <c r="C734" s="115" t="s">
        <v>3</v>
      </c>
      <c r="D734" s="203">
        <v>1</v>
      </c>
      <c r="E734" s="203" t="s">
        <v>4</v>
      </c>
      <c r="F734" s="104"/>
      <c r="G734" s="104"/>
      <c r="H734" s="75">
        <f>ROUND(D734*F734, 0)</f>
        <v>0</v>
      </c>
      <c r="I734" s="75">
        <f>ROUND(D734*G734, 0)</f>
        <v>0</v>
      </c>
    </row>
    <row r="735" spans="1:9" s="72" customFormat="1" ht="205.55" customHeight="1">
      <c r="B735" s="114">
        <v>2</v>
      </c>
      <c r="C735" s="106" t="s">
        <v>583</v>
      </c>
      <c r="D735" s="145"/>
      <c r="E735" s="146"/>
      <c r="F735" s="147"/>
      <c r="G735" s="147"/>
      <c r="H735" s="147"/>
      <c r="I735" s="148"/>
    </row>
    <row r="736" spans="1:9" s="71" customFormat="1" ht="15.05" customHeight="1">
      <c r="A736" s="72"/>
      <c r="B736" s="103" t="s">
        <v>166</v>
      </c>
      <c r="C736" s="105" t="s">
        <v>582</v>
      </c>
      <c r="D736" s="194"/>
      <c r="E736" s="194"/>
      <c r="F736" s="195"/>
      <c r="G736" s="195"/>
      <c r="H736" s="195"/>
      <c r="I736" s="196"/>
    </row>
    <row r="737" spans="1:9" s="71" customFormat="1" ht="16.45" customHeight="1">
      <c r="A737" s="72"/>
      <c r="B737" s="86"/>
      <c r="C737" s="87" t="s">
        <v>584</v>
      </c>
      <c r="D737" s="197"/>
      <c r="E737" s="197"/>
      <c r="F737" s="198"/>
      <c r="G737" s="198"/>
      <c r="H737" s="198"/>
      <c r="I737" s="199"/>
    </row>
    <row r="738" spans="1:9" s="71" customFormat="1" ht="29.3" customHeight="1">
      <c r="A738" s="72"/>
      <c r="B738" s="86"/>
      <c r="C738" s="87" t="s">
        <v>585</v>
      </c>
      <c r="D738" s="197"/>
      <c r="E738" s="197"/>
      <c r="F738" s="198"/>
      <c r="G738" s="198"/>
      <c r="H738" s="198"/>
      <c r="I738" s="199"/>
    </row>
    <row r="739" spans="1:9" s="71" customFormat="1" ht="16.45" customHeight="1">
      <c r="A739" s="72"/>
      <c r="B739" s="93"/>
      <c r="C739" s="76" t="s">
        <v>586</v>
      </c>
      <c r="D739" s="200"/>
      <c r="E739" s="200"/>
      <c r="F739" s="201"/>
      <c r="G739" s="201"/>
      <c r="H739" s="201"/>
      <c r="I739" s="202"/>
    </row>
    <row r="740" spans="1:9" s="71" customFormat="1" ht="16.45" customHeight="1">
      <c r="A740" s="72"/>
      <c r="B740" s="77"/>
      <c r="C740" s="115" t="s">
        <v>3</v>
      </c>
      <c r="D740" s="203">
        <v>1</v>
      </c>
      <c r="E740" s="203" t="s">
        <v>4</v>
      </c>
      <c r="F740" s="104"/>
      <c r="G740" s="104"/>
      <c r="H740" s="75">
        <f>ROUND(D740*F740, 0)</f>
        <v>0</v>
      </c>
      <c r="I740" s="75">
        <f>ROUND(D740*G740, 0)</f>
        <v>0</v>
      </c>
    </row>
    <row r="741" spans="1:9" s="94" customFormat="1" ht="18" customHeight="1">
      <c r="B741" s="235"/>
      <c r="C741" s="236" t="s">
        <v>24</v>
      </c>
      <c r="D741" s="237"/>
      <c r="E741" s="236"/>
      <c r="F741" s="238"/>
      <c r="G741" s="239"/>
      <c r="H741" s="240">
        <f>SUM(H722:H740)</f>
        <v>0</v>
      </c>
      <c r="I741" s="240">
        <f>SUM(I722:I740)</f>
        <v>0</v>
      </c>
    </row>
    <row r="744" spans="1:9" s="85" customFormat="1" ht="21" customHeight="1">
      <c r="B744" s="355" t="s">
        <v>612</v>
      </c>
      <c r="C744" s="355"/>
      <c r="D744" s="355"/>
      <c r="E744" s="355"/>
      <c r="F744" s="355"/>
      <c r="G744" s="355"/>
      <c r="H744" s="355"/>
      <c r="I744" s="355"/>
    </row>
    <row r="745" spans="1:9" s="71" customFormat="1" ht="17.25" customHeight="1">
      <c r="B745" s="356" t="s">
        <v>187</v>
      </c>
      <c r="C745" s="357"/>
      <c r="D745" s="357"/>
      <c r="E745" s="357"/>
      <c r="F745" s="357"/>
      <c r="G745" s="357"/>
      <c r="H745" s="357"/>
      <c r="I745" s="358"/>
    </row>
    <row r="746" spans="1:9" s="71" customFormat="1" ht="15.05" customHeight="1">
      <c r="A746" s="72"/>
      <c r="B746" s="103">
        <v>1</v>
      </c>
      <c r="C746" s="105" t="s">
        <v>599</v>
      </c>
      <c r="D746" s="194"/>
      <c r="E746" s="194"/>
      <c r="F746" s="195"/>
      <c r="G746" s="195"/>
      <c r="H746" s="195"/>
      <c r="I746" s="196"/>
    </row>
    <row r="747" spans="1:9" s="71" customFormat="1" ht="28.5" customHeight="1">
      <c r="A747" s="72"/>
      <c r="B747" s="86"/>
      <c r="C747" s="87" t="s">
        <v>188</v>
      </c>
      <c r="D747" s="197"/>
      <c r="E747" s="197"/>
      <c r="F747" s="198"/>
      <c r="G747" s="198"/>
      <c r="H747" s="198"/>
      <c r="I747" s="199"/>
    </row>
    <row r="748" spans="1:9" s="71" customFormat="1" ht="54.8" customHeight="1">
      <c r="A748" s="72"/>
      <c r="B748" s="86"/>
      <c r="C748" s="87" t="s">
        <v>601</v>
      </c>
      <c r="D748" s="197"/>
      <c r="E748" s="197"/>
      <c r="F748" s="198"/>
      <c r="G748" s="198"/>
      <c r="H748" s="198"/>
      <c r="I748" s="199"/>
    </row>
    <row r="749" spans="1:9" s="71" customFormat="1" ht="28.5" customHeight="1">
      <c r="A749" s="72"/>
      <c r="B749" s="86"/>
      <c r="C749" s="87" t="s">
        <v>600</v>
      </c>
      <c r="D749" s="197"/>
      <c r="E749" s="197"/>
      <c r="F749" s="198"/>
      <c r="G749" s="198"/>
      <c r="H749" s="198"/>
      <c r="I749" s="199"/>
    </row>
    <row r="750" spans="1:9" s="71" customFormat="1" ht="14.25" customHeight="1">
      <c r="A750" s="72"/>
      <c r="B750" s="86"/>
      <c r="C750" s="87" t="s">
        <v>602</v>
      </c>
      <c r="D750" s="197"/>
      <c r="E750" s="197"/>
      <c r="F750" s="198"/>
      <c r="G750" s="198"/>
      <c r="H750" s="198"/>
      <c r="I750" s="199"/>
    </row>
    <row r="751" spans="1:9" s="71" customFormat="1" ht="16.45" customHeight="1">
      <c r="A751" s="72"/>
      <c r="B751" s="86"/>
      <c r="C751" s="213" t="s">
        <v>257</v>
      </c>
      <c r="D751" s="200"/>
      <c r="E751" s="200"/>
      <c r="F751" s="201"/>
      <c r="G751" s="201"/>
      <c r="H751" s="201"/>
      <c r="I751" s="202"/>
    </row>
    <row r="752" spans="1:9" s="71" customFormat="1" ht="16.45" customHeight="1">
      <c r="A752" s="72"/>
      <c r="B752" s="77"/>
      <c r="C752" s="115" t="s">
        <v>3</v>
      </c>
      <c r="D752" s="203">
        <v>3</v>
      </c>
      <c r="E752" s="203" t="s">
        <v>4</v>
      </c>
      <c r="F752" s="104"/>
      <c r="G752" s="104">
        <f>F752*0.22</f>
        <v>0</v>
      </c>
      <c r="H752" s="75">
        <f>ROUND(D752*F752, 0)</f>
        <v>0</v>
      </c>
      <c r="I752" s="75">
        <f>ROUND(D752*G752, 0)</f>
        <v>0</v>
      </c>
    </row>
    <row r="753" spans="2:9" s="94" customFormat="1" ht="18" customHeight="1">
      <c r="B753" s="235"/>
      <c r="C753" s="236" t="s">
        <v>24</v>
      </c>
      <c r="D753" s="237"/>
      <c r="E753" s="236"/>
      <c r="F753" s="238"/>
      <c r="G753" s="239"/>
      <c r="H753" s="240">
        <f>SUM(H746:H752)</f>
        <v>0</v>
      </c>
      <c r="I753" s="240">
        <f>SUM(I746:I752)</f>
        <v>0</v>
      </c>
    </row>
  </sheetData>
  <mergeCells count="61">
    <mergeCell ref="B715:I715"/>
    <mergeCell ref="B744:I744"/>
    <mergeCell ref="B745:I745"/>
    <mergeCell ref="B693:B698"/>
    <mergeCell ref="B699:B704"/>
    <mergeCell ref="B714:I714"/>
    <mergeCell ref="B365:I365"/>
    <mergeCell ref="B678:I678"/>
    <mergeCell ref="B679:I679"/>
    <mergeCell ref="B681:B686"/>
    <mergeCell ref="B687:B692"/>
    <mergeCell ref="B364:I364"/>
    <mergeCell ref="B272:B277"/>
    <mergeCell ref="B279:B284"/>
    <mergeCell ref="B294:B298"/>
    <mergeCell ref="B300:B304"/>
    <mergeCell ref="B308:I308"/>
    <mergeCell ref="B309:I309"/>
    <mergeCell ref="B310:I310"/>
    <mergeCell ref="B320:I320"/>
    <mergeCell ref="B321:I321"/>
    <mergeCell ref="B322:I322"/>
    <mergeCell ref="B323:I323"/>
    <mergeCell ref="B266:B271"/>
    <mergeCell ref="B200:B205"/>
    <mergeCell ref="B206:B211"/>
    <mergeCell ref="B212:B217"/>
    <mergeCell ref="B218:B223"/>
    <mergeCell ref="B224:B229"/>
    <mergeCell ref="B230:B235"/>
    <mergeCell ref="B236:B241"/>
    <mergeCell ref="B242:B247"/>
    <mergeCell ref="B248:B253"/>
    <mergeCell ref="B254:B259"/>
    <mergeCell ref="B260:B265"/>
    <mergeCell ref="B194:B199"/>
    <mergeCell ref="B134:B139"/>
    <mergeCell ref="B140:B145"/>
    <mergeCell ref="B146:B151"/>
    <mergeCell ref="B152:B157"/>
    <mergeCell ref="B158:B163"/>
    <mergeCell ref="B164:B169"/>
    <mergeCell ref="B170:B175"/>
    <mergeCell ref="B176:B181"/>
    <mergeCell ref="B182:B187"/>
    <mergeCell ref="B188:B193"/>
    <mergeCell ref="B130:I130"/>
    <mergeCell ref="B131:I131"/>
    <mergeCell ref="B132:I132"/>
    <mergeCell ref="B16:I16"/>
    <mergeCell ref="B26:I26"/>
    <mergeCell ref="B27:I27"/>
    <mergeCell ref="B28:I28"/>
    <mergeCell ref="B29:I29"/>
    <mergeCell ref="B129:I129"/>
    <mergeCell ref="B10:I10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40" manualBreakCount="40">
    <brk id="14" max="16383" man="1"/>
    <brk id="24" max="16383" man="1"/>
    <brk id="46" max="8" man="1"/>
    <brk id="67" max="8" man="1"/>
    <brk id="86" max="8" man="1"/>
    <brk id="102" max="16383" man="1"/>
    <brk id="113" max="8" man="1"/>
    <brk id="127" max="8" man="1"/>
    <brk id="151" max="8" man="1"/>
    <brk id="181" max="8" man="1"/>
    <brk id="211" max="8" man="1"/>
    <brk id="235" max="8" man="1"/>
    <brk id="265" max="8" man="1"/>
    <brk id="284" max="8" man="1"/>
    <brk id="298" max="16383" man="1"/>
    <brk id="306" max="16383" man="1"/>
    <brk id="318" max="16383" man="1"/>
    <brk id="335" max="16383" man="1"/>
    <brk id="362" max="16383" man="1"/>
    <brk id="383" max="8" man="1"/>
    <brk id="404" max="8" man="1"/>
    <brk id="423" max="8" man="1"/>
    <brk id="444" max="8" man="1"/>
    <brk id="461" max="16383" man="1"/>
    <brk id="478" max="8" man="1"/>
    <brk id="499" max="8" man="1"/>
    <brk id="522" max="8" man="1"/>
    <brk id="536" max="8" man="1"/>
    <brk id="551" max="8" man="1"/>
    <brk id="574" max="8" man="1"/>
    <brk id="593" max="8" man="1"/>
    <brk id="612" max="8" man="1"/>
    <brk id="628" max="8" man="1"/>
    <brk id="649" max="8" man="1"/>
    <brk id="668" max="8" man="1"/>
    <brk id="676" max="16383" man="1"/>
    <brk id="705" max="8" man="1"/>
    <brk id="712" max="16383" man="1"/>
    <brk id="734" max="16383" man="1"/>
    <brk id="7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Windows-felhasználó</cp:lastModifiedBy>
  <cp:lastPrinted>2017-09-18T10:24:32Z</cp:lastPrinted>
  <dcterms:created xsi:type="dcterms:W3CDTF">2013-09-17T20:12:32Z</dcterms:created>
  <dcterms:modified xsi:type="dcterms:W3CDTF">2018-01-09T12:43:25Z</dcterms:modified>
</cp:coreProperties>
</file>