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5255" windowHeight="11760" tabRatio="870" activeTab="1"/>
  </bookViews>
  <sheets>
    <sheet name="CÍMLAP" sheetId="13" r:id="rId1"/>
    <sheet name="FEJEZET ÖSSZESÍTŐ" sheetId="12" r:id="rId2"/>
    <sheet name="FÖLDMUNKA" sheetId="9" r:id="rId3"/>
    <sheet name="BURKOLATOK" sheetId="1" r:id="rId4"/>
    <sheet name="NÖVÉNYEK" sheetId="3" r:id="rId5"/>
    <sheet name="STREETWORKOUT" sheetId="4" r:id="rId6"/>
    <sheet name="FUTÓPÁLYA" sheetId="5" r:id="rId7"/>
    <sheet name="ZÖLDSZIGET" sheetId="6" r:id="rId8"/>
    <sheet name="SPORTPÁLYA" sheetId="8" r:id="rId9"/>
    <sheet name="KERÍTÉS" sheetId="10" r:id="rId10"/>
    <sheet name="KERÉKPÁRTÁROLÓ" sheetId="11" r:id="rId11"/>
  </sheets>
  <definedNames>
    <definedName name="_xlnm.Print_Area" localSheetId="3">BURKOLATOK!$A$1:$L$49</definedName>
    <definedName name="_xlnm.Print_Area" localSheetId="2">FÖLDMUNKA!$A$1:$L$10</definedName>
    <definedName name="_xlnm.Print_Area" localSheetId="6">FUTÓPÁLYA!$A$1:$L$17</definedName>
    <definedName name="_xlnm.Print_Area" localSheetId="10">KERÉKPÁRTÁROLÓ!$A$1:$L$15</definedName>
    <definedName name="_xlnm.Print_Area" localSheetId="9">KERÍTÉS!$A$1:$L$12</definedName>
    <definedName name="_xlnm.Print_Area" localSheetId="4">NÖVÉNYEK!$A$1:$L$83</definedName>
    <definedName name="_xlnm.Print_Area" localSheetId="8">SPORTPÁLYA!$A$1:$L$15</definedName>
    <definedName name="_xlnm.Print_Area" localSheetId="5">STREETWORKOUT!$A$1:$L$10</definedName>
    <definedName name="_xlnm.Print_Area" localSheetId="7">ZÖLDSZIGET!$A$1:$L$13</definedName>
    <definedName name="PA" localSheetId="3">BURKOLATOK!$A$1:$L$49</definedName>
    <definedName name="PA" localSheetId="6">FUTÓPÁLYA!$A$1:$L$17</definedName>
    <definedName name="PA" localSheetId="10">KERÉKPÁRTÁROLÓ!$A$1:$L$15</definedName>
    <definedName name="PA" localSheetId="9">KERÍTÉS!$A$1:$L$12</definedName>
    <definedName name="PA" localSheetId="8">SPORTPÁLYA!$A$1:$L$15</definedName>
    <definedName name="PA" localSheetId="5">STREETWORKOUT!$A$1:$L$10</definedName>
    <definedName name="PA" localSheetId="7">ZÖLDSZIGET!$A$1:$L$13</definedName>
    <definedName name="Print_Area" localSheetId="3">BURKOLATOK!$A$1:$L$49</definedName>
    <definedName name="Print_Area" localSheetId="2">FÖLDMUNKA!$A$1:$L$10</definedName>
    <definedName name="Print_Area" localSheetId="6">FUTÓPÁLYA!$A$1:$L$17</definedName>
    <definedName name="Print_Area" localSheetId="10">KERÉKPÁRTÁROLÓ!$A$1:$L$15</definedName>
    <definedName name="Print_Area" localSheetId="9">KERÍTÉS!$A$1:$L$12</definedName>
    <definedName name="Print_Area" localSheetId="4">NÖVÉNYEK!$A$1:$L$83</definedName>
    <definedName name="Print_Area" localSheetId="8">SPORTPÁLYA!$A$1:$L$15</definedName>
    <definedName name="Print_Area" localSheetId="5">STREETWORKOUT!$A$1:$L$10</definedName>
    <definedName name="Print_Area" localSheetId="7">ZÖLDSZIGET!$A$1:$L$13</definedName>
  </definedNames>
  <calcPr calcId="124519"/>
</workbook>
</file>

<file path=xl/calcChain.xml><?xml version="1.0" encoding="utf-8"?>
<calcChain xmlns="http://schemas.openxmlformats.org/spreadsheetml/2006/main">
  <c r="G4" i="6"/>
  <c r="G5"/>
  <c r="G6"/>
  <c r="G7"/>
  <c r="G8"/>
  <c r="G9"/>
  <c r="G10"/>
  <c r="G11"/>
  <c r="K9" i="8"/>
  <c r="G9"/>
  <c r="K8"/>
  <c r="G8"/>
  <c r="K10" i="5"/>
  <c r="K9"/>
  <c r="G10"/>
  <c r="G9"/>
  <c r="K8" i="6"/>
  <c r="K6"/>
  <c r="K12" i="5"/>
  <c r="G12"/>
  <c r="K11"/>
  <c r="G11"/>
  <c r="K8"/>
  <c r="G8"/>
  <c r="K7"/>
  <c r="G7"/>
  <c r="G11" i="8"/>
  <c r="K11"/>
  <c r="K8" i="9"/>
  <c r="K18" i="1"/>
  <c r="G18"/>
  <c r="K6" i="3"/>
  <c r="G6"/>
  <c r="G10" i="9"/>
  <c r="B3" i="12" s="1"/>
  <c r="K8" i="4"/>
  <c r="G8"/>
  <c r="K12" i="11"/>
  <c r="G12"/>
  <c r="K11"/>
  <c r="G11"/>
  <c r="K10"/>
  <c r="G10"/>
  <c r="C9"/>
  <c r="K9" s="1"/>
  <c r="C8"/>
  <c r="G8" s="1"/>
  <c r="K7"/>
  <c r="G7"/>
  <c r="K5"/>
  <c r="G5"/>
  <c r="K4"/>
  <c r="G4"/>
  <c r="C9" i="10"/>
  <c r="G9" s="1"/>
  <c r="C8"/>
  <c r="G8" s="1"/>
  <c r="C6"/>
  <c r="G6" s="1"/>
  <c r="C5"/>
  <c r="G5" s="1"/>
  <c r="K7" i="9"/>
  <c r="K6"/>
  <c r="K5"/>
  <c r="K10" s="1"/>
  <c r="K4"/>
  <c r="K13" i="8"/>
  <c r="G13"/>
  <c r="K12"/>
  <c r="G12"/>
  <c r="K10"/>
  <c r="G10"/>
  <c r="K7"/>
  <c r="G7"/>
  <c r="K6"/>
  <c r="G6"/>
  <c r="K5"/>
  <c r="G5"/>
  <c r="G4"/>
  <c r="K11" i="6"/>
  <c r="K10"/>
  <c r="K9"/>
  <c r="K7"/>
  <c r="K5"/>
  <c r="K4"/>
  <c r="K14" i="5"/>
  <c r="G14"/>
  <c r="K13"/>
  <c r="G13"/>
  <c r="K6"/>
  <c r="G6"/>
  <c r="K5"/>
  <c r="G5"/>
  <c r="K4"/>
  <c r="G4"/>
  <c r="K7" i="4"/>
  <c r="G7"/>
  <c r="K6"/>
  <c r="G6"/>
  <c r="K5"/>
  <c r="G5"/>
  <c r="K4"/>
  <c r="G4"/>
  <c r="K81" i="3"/>
  <c r="G81"/>
  <c r="K79"/>
  <c r="G79"/>
  <c r="K77"/>
  <c r="G77"/>
  <c r="K75"/>
  <c r="G75"/>
  <c r="K73"/>
  <c r="G73"/>
  <c r="K71"/>
  <c r="G71"/>
  <c r="K69"/>
  <c r="G69"/>
  <c r="K65"/>
  <c r="G65"/>
  <c r="K63"/>
  <c r="G63"/>
  <c r="K61"/>
  <c r="G61"/>
  <c r="K59"/>
  <c r="G59"/>
  <c r="K57"/>
  <c r="G57"/>
  <c r="K55"/>
  <c r="G55"/>
  <c r="K53"/>
  <c r="G53"/>
  <c r="K51"/>
  <c r="G51"/>
  <c r="K49"/>
  <c r="G49"/>
  <c r="K47"/>
  <c r="G47"/>
  <c r="K67"/>
  <c r="G67"/>
  <c r="K45"/>
  <c r="G45"/>
  <c r="K43"/>
  <c r="G43"/>
  <c r="K41"/>
  <c r="G41"/>
  <c r="K39"/>
  <c r="G39"/>
  <c r="K37"/>
  <c r="G37"/>
  <c r="K35"/>
  <c r="G35"/>
  <c r="K33"/>
  <c r="G33"/>
  <c r="K31"/>
  <c r="G31"/>
  <c r="K29"/>
  <c r="G29"/>
  <c r="K23"/>
  <c r="G23"/>
  <c r="K19"/>
  <c r="K21"/>
  <c r="K25"/>
  <c r="K27"/>
  <c r="K17"/>
  <c r="G19"/>
  <c r="G21"/>
  <c r="G25"/>
  <c r="G27"/>
  <c r="G17"/>
  <c r="K15"/>
  <c r="K13"/>
  <c r="K11"/>
  <c r="K9"/>
  <c r="K7"/>
  <c r="G7"/>
  <c r="K4"/>
  <c r="G4"/>
  <c r="K47" i="1"/>
  <c r="K34"/>
  <c r="G34"/>
  <c r="K16"/>
  <c r="G16"/>
  <c r="K10"/>
  <c r="K17"/>
  <c r="K35"/>
  <c r="K43"/>
  <c r="K8"/>
  <c r="K9"/>
  <c r="K12"/>
  <c r="K15"/>
  <c r="K20"/>
  <c r="K23"/>
  <c r="K25"/>
  <c r="K28"/>
  <c r="K30"/>
  <c r="K33"/>
  <c r="K5"/>
  <c r="K40"/>
  <c r="K41"/>
  <c r="K42"/>
  <c r="K39"/>
  <c r="G35"/>
  <c r="G17"/>
  <c r="G10"/>
  <c r="G9"/>
  <c r="C32"/>
  <c r="G32" s="1"/>
  <c r="C31"/>
  <c r="G31" s="1"/>
  <c r="G33"/>
  <c r="G30"/>
  <c r="C6"/>
  <c r="K6" s="1"/>
  <c r="C13"/>
  <c r="K13" s="1"/>
  <c r="C21"/>
  <c r="K21" s="1"/>
  <c r="C26"/>
  <c r="K26" s="1"/>
  <c r="C22"/>
  <c r="K22" s="1"/>
  <c r="C14"/>
  <c r="K14" s="1"/>
  <c r="C7"/>
  <c r="G7" s="1"/>
  <c r="C27"/>
  <c r="K27" s="1"/>
  <c r="G28"/>
  <c r="G25"/>
  <c r="G23"/>
  <c r="G20"/>
  <c r="G15"/>
  <c r="G12"/>
  <c r="G5"/>
  <c r="G8"/>
  <c r="G47"/>
  <c r="G42"/>
  <c r="G41"/>
  <c r="G40"/>
  <c r="G43"/>
  <c r="G39"/>
  <c r="K49" l="1"/>
  <c r="G83" i="3"/>
  <c r="G10" i="4"/>
  <c r="B9" i="12" s="1"/>
  <c r="K10" i="4"/>
  <c r="D9" i="12" s="1"/>
  <c r="G13" i="6"/>
  <c r="B13" i="12" s="1"/>
  <c r="G12" i="10"/>
  <c r="B17" i="12" s="1"/>
  <c r="K13" i="6"/>
  <c r="D13" i="12" s="1"/>
  <c r="G17" i="5"/>
  <c r="B11" i="12" s="1"/>
  <c r="K17" i="5"/>
  <c r="D11" i="12" s="1"/>
  <c r="B7"/>
  <c r="K83" i="3"/>
  <c r="D7" i="12" s="1"/>
  <c r="D3"/>
  <c r="G15" i="8"/>
  <c r="B15" i="12" s="1"/>
  <c r="G9" i="11"/>
  <c r="G15" s="1"/>
  <c r="B19" i="12" s="1"/>
  <c r="K8" i="11"/>
  <c r="K15" s="1"/>
  <c r="D19" i="12" s="1"/>
  <c r="C7" i="10"/>
  <c r="G7" s="1"/>
  <c r="K5"/>
  <c r="K9"/>
  <c r="K6"/>
  <c r="K8"/>
  <c r="K4" i="8"/>
  <c r="K7" i="1"/>
  <c r="K31"/>
  <c r="K32"/>
  <c r="G13"/>
  <c r="G21"/>
  <c r="G27"/>
  <c r="G26"/>
  <c r="G22"/>
  <c r="G14"/>
  <c r="D5" i="12" l="1"/>
  <c r="K12" i="10"/>
  <c r="D17" i="12" s="1"/>
  <c r="K15" i="8"/>
  <c r="D15" i="12" s="1"/>
  <c r="K7" i="10"/>
  <c r="G6" i="1"/>
  <c r="G49" l="1"/>
  <c r="B5" i="12" s="1"/>
  <c r="B21" s="1"/>
  <c r="C19" i="13" s="1"/>
  <c r="C20" s="1"/>
  <c r="D21" i="12"/>
  <c r="D19" i="13" s="1"/>
  <c r="D20" s="1"/>
  <c r="C21" l="1"/>
  <c r="C22" s="1"/>
  <c r="C23" s="1"/>
</calcChain>
</file>

<file path=xl/sharedStrings.xml><?xml version="1.0" encoding="utf-8"?>
<sst xmlns="http://schemas.openxmlformats.org/spreadsheetml/2006/main" count="1048" uniqueCount="208">
  <si>
    <t>KÜLSŐ KERÉKPÁRTÁROLÓ</t>
  </si>
  <si>
    <t>JÁRDA, ÚT BURKOLAT</t>
  </si>
  <si>
    <t>OLDAL ÉS HÁTSÓ KERÍTÉS</t>
  </si>
  <si>
    <t>FÖLDMUNKA</t>
  </si>
  <si>
    <t>SPORTPÁLYA</t>
  </si>
  <si>
    <t>AKADÁLYMENTES FELFESTÉS</t>
  </si>
  <si>
    <t>VEZETŐ SÁV</t>
  </si>
  <si>
    <t>FUTÓPÁLYA</t>
  </si>
  <si>
    <t>STREETWORKOUT</t>
  </si>
  <si>
    <t>tüzihorganyzott acél</t>
  </si>
  <si>
    <t>4 személyes kerékpártároló</t>
  </si>
  <si>
    <t>db</t>
  </si>
  <si>
    <t>Ft</t>
  </si>
  <si>
    <t>Mennyiség</t>
  </si>
  <si>
    <t>Anyag</t>
  </si>
  <si>
    <t>Tétel</t>
  </si>
  <si>
    <t>C25/30-XC2-32-F2</t>
  </si>
  <si>
    <t>beton pontalap 30*30*70</t>
  </si>
  <si>
    <t>m3</t>
  </si>
  <si>
    <t>zúzottkő burkolat</t>
  </si>
  <si>
    <t>fehér, üvegszál erősítésű műanyag</t>
  </si>
  <si>
    <t>felfestés</t>
  </si>
  <si>
    <t>fm</t>
  </si>
  <si>
    <t>geotextil</t>
  </si>
  <si>
    <t>200 gr/m2</t>
  </si>
  <si>
    <t>m2</t>
  </si>
  <si>
    <t>fehér, 5 cm széles</t>
  </si>
  <si>
    <t>távolugró dobbantó</t>
  </si>
  <si>
    <t>MM Cité - kombináció 1. FI 0006</t>
  </si>
  <si>
    <t>MM Cité - kombináció 2. FI 0007</t>
  </si>
  <si>
    <t>porfestett acél</t>
  </si>
  <si>
    <t>NÖVÉNYEK</t>
  </si>
  <si>
    <t>fehér, 10 cm széles, 2 parkolóban</t>
  </si>
  <si>
    <t>akadálymentes parkoló tábla</t>
  </si>
  <si>
    <t>tábla oszlop</t>
  </si>
  <si>
    <t>beton ponalap, 30*30*70</t>
  </si>
  <si>
    <t>horganyzott lemez, 60 cm-es tábla</t>
  </si>
  <si>
    <t>d60, 2,5 m-es horganyzott oszlop</t>
  </si>
  <si>
    <t>tábla bilincs</t>
  </si>
  <si>
    <t>oszlophoz rögzítés bilincs</t>
  </si>
  <si>
    <t>oszlop (40/60/2400)</t>
  </si>
  <si>
    <t>kerítésmező (2,5x1,5 m)</t>
  </si>
  <si>
    <t>rögzítés (T csavar)</t>
  </si>
  <si>
    <t>támasztó oszlop</t>
  </si>
  <si>
    <t>PANELES KERÍTÉS</t>
  </si>
  <si>
    <t>vezető sáv</t>
  </si>
  <si>
    <t>bejárathoz vezető</t>
  </si>
  <si>
    <t>gyepesítés</t>
  </si>
  <si>
    <t>Juhar térkő</t>
  </si>
  <si>
    <t>10x10x8 beton térkő, szürke színben</t>
  </si>
  <si>
    <t>fektető homok ágyazat</t>
  </si>
  <si>
    <t>3 cm vastagságban</t>
  </si>
  <si>
    <t>teherhordó réteg</t>
  </si>
  <si>
    <t>Patent térkő</t>
  </si>
  <si>
    <t>elválasztó díszcsík, 20 cm széles</t>
  </si>
  <si>
    <t>gumi burkolat</t>
  </si>
  <si>
    <t>ütéscsillapító gumi ágyazat</t>
  </si>
  <si>
    <t>helyben öntött gumi burkolat színterv szerint, 5 cm</t>
  </si>
  <si>
    <t>10 cm vastagságban, SRB gumiőrlemény</t>
  </si>
  <si>
    <t>0-32 FZKA, 30 cm, tömörítve</t>
  </si>
  <si>
    <t>0-32 FZKA, 39 cm, tömörítve</t>
  </si>
  <si>
    <t>zúzottkő kiszolgáló út</t>
  </si>
  <si>
    <t>fektető zúzottkő ágyazat</t>
  </si>
  <si>
    <t>20/80 zúzottkő 10 cm vastagságban</t>
  </si>
  <si>
    <t>0-32 FZKA, 20 cm, tömörítve</t>
  </si>
  <si>
    <t>0-32 FZKA, 10 cm, tömörítve</t>
  </si>
  <si>
    <t>beton kerti szegély</t>
  </si>
  <si>
    <t>100x20x5 cm, szürke</t>
  </si>
  <si>
    <t>beton sávalap 30*30*1300</t>
  </si>
  <si>
    <t>beton sávalap 30*30*16000</t>
  </si>
  <si>
    <t>kerti szegély</t>
  </si>
  <si>
    <t>ECOLAT műanyag kerti szegély, 7 mm vastag, 20 cm széles, ecopic cölöpökkel 0,5 m-ként letüskézve</t>
  </si>
  <si>
    <t>Gyepesítés előkészített talajon magvetéssel, géppel szórva, műtrágyázással EXTRA SPORT fűmagkeverék, 30-40 dkg/10 m2</t>
  </si>
  <si>
    <t>40x20x8 Leier FORUM beton térkő, ezüstszürke színben</t>
  </si>
  <si>
    <t>Panna foci</t>
  </si>
  <si>
    <t>műkő felület</t>
  </si>
  <si>
    <t>akác ülőfelület</t>
  </si>
  <si>
    <t>vasbeton</t>
  </si>
  <si>
    <t>beton sávalap</t>
  </si>
  <si>
    <t>5/12-es bazalt zúzottkő 5 cm</t>
  </si>
  <si>
    <t>Anyag egység ár</t>
  </si>
  <si>
    <t>Anyag ár</t>
  </si>
  <si>
    <t>Díj egység ár</t>
  </si>
  <si>
    <t>Díj ár</t>
  </si>
  <si>
    <t>Növények alól kikerült föld elterítése</t>
  </si>
  <si>
    <t>100 m-en belül</t>
  </si>
  <si>
    <t>Tükörkészítés burkolatok alá</t>
  </si>
  <si>
    <t>akác felület lazúrozása</t>
  </si>
  <si>
    <t>2 rétegben, Milesi, dió szín</t>
  </si>
  <si>
    <t>gépi munka, tömörítéssel 95%-ra</t>
  </si>
  <si>
    <t>homok színű, 3-5 cm vastag</t>
  </si>
  <si>
    <t>4x3x45 cm, fózolt éllel</t>
  </si>
  <si>
    <t>C30/37-XF1-24-I2</t>
  </si>
  <si>
    <t>beton pontalap</t>
  </si>
  <si>
    <t>ÖSSZESEN</t>
  </si>
  <si>
    <t>Földmunka</t>
  </si>
  <si>
    <t>dombépítés</t>
  </si>
  <si>
    <t>polipropilén, 5 cm mély</t>
  </si>
  <si>
    <t>5,5x5,5 cm-es méhsejtes geocella</t>
  </si>
  <si>
    <t>kótalji kerítéspanel, zöld</t>
  </si>
  <si>
    <t>oszlopon rögzítés</t>
  </si>
  <si>
    <t>60x40x1800x3 zártszelvény, zöld</t>
  </si>
  <si>
    <t>60x40x2400x3-as zártszelvény, zöld</t>
  </si>
  <si>
    <t>beton sávalap 30*30*23150</t>
  </si>
  <si>
    <t>Gödörásás egyedi növényültetéshez, gödörfúró géppel, 30 cm átmérőig, 30 cm mélyen</t>
  </si>
  <si>
    <t>Gödörásás egyedi növényültetéshez, gödörfúró géppel, 60 cm átmérőig, 60 cm mélyen</t>
  </si>
  <si>
    <t>Gödörásás egyedi növényültetéshez, gödörfúró géppel, 100 cm átmérőig, 100 cm mélyen</t>
  </si>
  <si>
    <t>szoliterként, három karóval, földlabdás facsemetével, műtrágyázással  Acer campestre  -  mezei juhar , SF, Fld., 20/25</t>
  </si>
  <si>
    <t>szoliterként, három karóval, földlabdás facsemetével, műtrágyázással  Parrotia persica  - (  perzsa varázsfa ), 3xi, 400/500</t>
  </si>
  <si>
    <t>három karóval, gégecső nélkül, szervestrágyázással FRAXINUS ANGUSTIFOLIA 'RAYWOOD' (Keskeny levelű kőris), SF. 20/25</t>
  </si>
  <si>
    <t xml:space="preserve"> konténeres cserjével, műtrágyázással  Caryopteris x clandonensis 'Heavenly Blue'  ( Kékszakáll ), K5. 30/40 cm</t>
  </si>
  <si>
    <t>konténeres cserjével, műtrágyázással  Physocarpus opulifolius 'Diabolo'  - ( Hólyagvessző ) Kont.5L, 100/125</t>
  </si>
  <si>
    <t>konténeres cserjével, műtrágyázással  Jasminum nudiflorum  - (Téli jázmin) Kont.2L, 60/100</t>
  </si>
  <si>
    <t>cserjével, műtrágyázással  Hypericum 'Hidcote'  , ( Bőrlevelű orbáncfű  )</t>
  </si>
  <si>
    <t>konténeres cserjével, műtrágyázással  Mahonia aquifolium  (Mahónia), FK. 40/ 60 cm</t>
  </si>
  <si>
    <t>konténeres cserjével, műtrágyázással  Lavandula angustifolia 'Hidcote'  (Levendula) FK</t>
  </si>
  <si>
    <t xml:space="preserve">db     </t>
  </si>
  <si>
    <t xml:space="preserve">10db   </t>
  </si>
  <si>
    <t>szervestrágyázással Frangula alnus 40/60 - Kutyabenge</t>
  </si>
  <si>
    <t xml:space="preserve"> három karóval, szervestrágyázással Carpinus betulus - Közönséges gyertyán, 3xi, 20/25</t>
  </si>
  <si>
    <t>három karóval, szervestrágyázással Amelanchier lamarckii - Rézvörös fanyarka (többtörzses), 2xi, SF, 10/12</t>
  </si>
  <si>
    <t xml:space="preserve"> konténeres cserjével, szervestrágyázással Cotoneaster dammeri 'Eichholz' 20/30 - Kúszó madárbirs</t>
  </si>
  <si>
    <t>konténeres cserjével, szervestrágyázással Cotinus coggygria 'Royal Purple' 40/60 - Vörös cserszömörce</t>
  </si>
  <si>
    <t>konténeres cserjével, szervestrágyázással Hibiscus syriacus 'Blue Satin' 40/60 - Kékvirágú mályvacserje</t>
  </si>
  <si>
    <t>beton sávalap 30*30*17340</t>
  </si>
  <si>
    <t>talajelőkészítés</t>
  </si>
  <si>
    <t>gödörásás</t>
  </si>
  <si>
    <t>faültetés</t>
  </si>
  <si>
    <t xml:space="preserve"> három karóval, szervestrágyázással Carpinus betulus 'Fastigiata' - Közönséges gyertyán, 3xi, 20/25</t>
  </si>
  <si>
    <t>három karóval, szervestrágyázással Sorbus degenii- (dégen berkenye), 2xi, SF, 10/12</t>
  </si>
  <si>
    <t>három karóval, szervestrágyázással Sorbus torminalis- (barkóca berkenye), 2xi, SF, 10/12</t>
  </si>
  <si>
    <t>cserjeültetés</t>
  </si>
  <si>
    <t>konténeres cserjével, szervestrágyázással Buddleia davidii 'Peace' 40/60 - Nyáriorgona</t>
  </si>
  <si>
    <t>konténeres cserjével, szervestrágyázással Cornus sanguinea 40/60 - Veresgyűrűs som</t>
  </si>
  <si>
    <t>konténeres cserjével, szervestrágyázással Coryllus avellana 40/60 - Közönséges mogyoró</t>
  </si>
  <si>
    <t>szoliterként, három karóval, földlabdás facsemetével, műtrágyázással  Pinus sylvestris - Erdeifenyő, 3xi, 20/25</t>
  </si>
  <si>
    <t xml:space="preserve"> konténeres cserjével, szervestrágyázással Spirea cinerea 'Grefsheim' 40/60 - hamvas gyöngyvessző</t>
  </si>
  <si>
    <t>konténeres cserjével, műtrágyázással  Euonymus fortunei 'Emerald Gaiety'  ( kúszó kecskerágó)  FK. 20/30 cm</t>
  </si>
  <si>
    <t>konténeres cserjével, szervestrágyázással Salix reptens  40/60 - Csigolya fűz</t>
  </si>
  <si>
    <t xml:space="preserve"> konténeres cserjével, szervestrágyázással Spirea japonica 'Little Princess' 40/60 - japán gyöngyvessző</t>
  </si>
  <si>
    <t>évelőültetés</t>
  </si>
  <si>
    <t>évelő növényekkel Anemone hybrida 'Andrea Atkinson' -kerti szellőrózsa d11</t>
  </si>
  <si>
    <t>évelő növényekkel Briza media -rezgőfű d9</t>
  </si>
  <si>
    <t>évelő növényekkel Achillea millefolium 'Sunny Seduction' - Vajsárga közönséges cickafark d9</t>
  </si>
  <si>
    <t>évelő növényekkel Echinacea purpurea - Lángvörös kasvirág d9</t>
  </si>
  <si>
    <t>évelő növényekkel Geranium sanguineum 'Album' - Fehér gólyaorr d9</t>
  </si>
  <si>
    <t>évelő növényekkel Helictotrichon sempervirens -örökzöld zabfű d11</t>
  </si>
  <si>
    <t xml:space="preserve"> évelő növényekkel Salvia officinalis 'BIcterina' - Orvosi zsálya</t>
  </si>
  <si>
    <t>ZÖLDSZIGET TÁMFALA</t>
  </si>
  <si>
    <t>Anyag összesen:</t>
  </si>
  <si>
    <t>Díj összesen:</t>
  </si>
  <si>
    <t>FEJEZET</t>
  </si>
  <si>
    <t>ANYAG ÖSSZEGE</t>
  </si>
  <si>
    <t>DÍJ ÖSSZEGE</t>
  </si>
  <si>
    <t>BURKOLATOK</t>
  </si>
  <si>
    <t>ZÖLDSZGET TÁMFALA</t>
  </si>
  <si>
    <t>KERÍTÉS</t>
  </si>
  <si>
    <t>KERÉKPÁRTÁROLÓ</t>
  </si>
  <si>
    <t xml:space="preserve">                                       </t>
  </si>
  <si>
    <t xml:space="preserve">Készítette:                            </t>
  </si>
  <si>
    <t xml:space="preserve">A munka leírása:                       </t>
  </si>
  <si>
    <t xml:space="preserve">Készült: az Összevont Építőipari Költségvetés-készítő Programrendszer         </t>
  </si>
  <si>
    <t xml:space="preserve">felhasználásával, és egyedi tételek alkalmazásával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</si>
  <si>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</si>
  <si>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</si>
  <si>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</si>
  <si>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</si>
  <si>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</si>
  <si>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</si>
  <si>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</si>
  <si>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</si>
  <si>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</si>
  <si>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</si>
  <si>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 xml:space="preserve">Kelt: 2017. október hó                  </t>
  </si>
  <si>
    <t>Név:Új építésű Általános Iskola</t>
  </si>
  <si>
    <t>Csörög</t>
  </si>
  <si>
    <t>Cím:   Csörög, Kossuth Lajos utca - 1864/10 hrsz.</t>
  </si>
  <si>
    <t>Várdob Bt.</t>
  </si>
  <si>
    <t>Kertépítészeti kiviteli tervek alapján</t>
  </si>
  <si>
    <t>Új építésű Általános Iskola Kertépítészeti terve</t>
  </si>
  <si>
    <t>Talajelőkészítés növénytelepítéshez, trágyázás nélkül rotációs kapával, sík felületen és/vagy 20°-nál kisebb lejtőn, középkötött talajon, talajosztály: III-IV.</t>
  </si>
  <si>
    <r>
      <t>100 m</t>
    </r>
    <r>
      <rPr>
        <vertAlign val="superscript"/>
        <sz val="12"/>
        <color indexed="8"/>
        <rFont val="Calibri"/>
        <family val="2"/>
        <charset val="238"/>
        <scheme val="minor"/>
      </rPr>
      <t>2</t>
    </r>
  </si>
  <si>
    <t>játszó és sporteszközök tanúsítása</t>
  </si>
  <si>
    <t>telepített eszközök felülvizsgálata</t>
  </si>
  <si>
    <t>10 m2</t>
  </si>
  <si>
    <t>Alapok földmunkája</t>
  </si>
  <si>
    <t>pont és sávalapok kiásása</t>
  </si>
  <si>
    <t>beton sávalap 30*30</t>
  </si>
  <si>
    <t>Gyepesítés, talaj előkészítése hengerezéssel</t>
  </si>
  <si>
    <t>zsibongó szikkasztó alagcsövezése</t>
  </si>
  <si>
    <t>DN 100 PVC, szimpla falú perforált cső</t>
  </si>
  <si>
    <t>Szikkasztóárok földmunkája</t>
  </si>
  <si>
    <t>szűrő réteg</t>
  </si>
  <si>
    <t>helyben öntött sport gumi burkolat, 1 cm</t>
  </si>
  <si>
    <t>4/8 zúzottkő réteg (vízáteresztő), 5 cm</t>
  </si>
  <si>
    <t>2/24 tömörített zúzottkő, a rétegben drénezés , 120 cm</t>
  </si>
  <si>
    <t>2/24 tömörített zúzottkő, a rétegben drénezés , 12 cm</t>
  </si>
  <si>
    <t>3,5 cm vastagságban, SRB granulátum, gyöngykavics keverék poliuretán ragasztóval</t>
  </si>
  <si>
    <t>csak focikapu</t>
  </si>
  <si>
    <t>30x60/2</t>
  </si>
  <si>
    <t>3x3x150 cm, fózolt éllel</t>
  </si>
  <si>
    <t>U szögacél</t>
  </si>
  <si>
    <t>Sportpálya kerítés</t>
  </si>
  <si>
    <t>komplett előregyártott acél elmekkel, bebetonozott acél oszlopokkal, 2 db, kézilabda kapuval kombinált kosárlabda állvánnyal,  120 cm benyúlású, 180x105 cm üvegszál, erősítésű palánkkal, fix, lánchálós kosárgyűrűvel (minden előregyártott acél elem felületkezelése műhelyben pórszórva-színterezve, mélykék matt színben)</t>
  </si>
  <si>
    <r>
      <t> </t>
    </r>
    <r>
      <rPr>
        <sz val="10"/>
        <color rgb="FF000000"/>
        <rFont val="Arial"/>
        <family val="2"/>
        <charset val="238"/>
      </rPr>
      <t>2.5 cm  felső bitumenes vízáteresztő hordozó aszfaltréteg Trg=95 </t>
    </r>
  </si>
  <si>
    <t>hordozóréteg alsó</t>
  </si>
  <si>
    <t>hordozóréteg felső</t>
  </si>
  <si>
    <t> alsó bitumenes vízáteresztő hordozó aszfaltréteg Trg=95 %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</si>
</sst>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2"/>
      <color indexed="8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Fill="1"/>
    <xf numFmtId="0" fontId="0" fillId="0" borderId="0" xfId="0" applyFont="1"/>
    <xf numFmtId="164" fontId="0" fillId="0" borderId="0" xfId="0" applyNumberFormat="1"/>
    <xf numFmtId="0" fontId="2" fillId="0" borderId="0" xfId="0" applyFont="1" applyFill="1"/>
    <xf numFmtId="0" fontId="3" fillId="0" borderId="0" xfId="0" applyFont="1"/>
    <xf numFmtId="164" fontId="1" fillId="2" borderId="0" xfId="0" applyNumberFormat="1" applyFont="1" applyFill="1"/>
    <xf numFmtId="164" fontId="0" fillId="0" borderId="0" xfId="0" applyNumberForma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4" fillId="0" borderId="0" xfId="0" applyFont="1"/>
    <xf numFmtId="164" fontId="4" fillId="0" borderId="0" xfId="0" applyNumberFormat="1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1" fontId="7" fillId="0" borderId="0" xfId="0" applyNumberFormat="1" applyFont="1"/>
    <xf numFmtId="0" fontId="8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164" fontId="0" fillId="2" borderId="0" xfId="0" applyNumberFormat="1" applyFill="1"/>
    <xf numFmtId="0" fontId="0" fillId="3" borderId="0" xfId="0" applyFill="1"/>
    <xf numFmtId="164" fontId="1" fillId="3" borderId="0" xfId="0" applyNumberFormat="1" applyFont="1" applyFill="1"/>
    <xf numFmtId="0" fontId="1" fillId="3" borderId="0" xfId="0" applyFont="1" applyFill="1"/>
    <xf numFmtId="0" fontId="1" fillId="0" borderId="1" xfId="0" applyFont="1" applyBorder="1"/>
    <xf numFmtId="164" fontId="1" fillId="0" borderId="1" xfId="0" applyNumberFormat="1" applyFont="1" applyBorder="1"/>
    <xf numFmtId="0" fontId="9" fillId="0" borderId="0" xfId="0" applyFont="1" applyAlignment="1">
      <alignment vertical="top"/>
    </xf>
    <xf numFmtId="0" fontId="10" fillId="0" borderId="0" xfId="0" applyFont="1"/>
    <xf numFmtId="0" fontId="5" fillId="0" borderId="0" xfId="0" applyFont="1"/>
    <xf numFmtId="0" fontId="10" fillId="2" borderId="0" xfId="0" applyFont="1" applyFill="1"/>
    <xf numFmtId="0" fontId="3" fillId="2" borderId="0" xfId="0" applyFont="1" applyFill="1"/>
    <xf numFmtId="0" fontId="11" fillId="0" borderId="0" xfId="0" applyFont="1" applyFill="1" applyAlignment="1">
      <alignment horizontal="center"/>
    </xf>
    <xf numFmtId="164" fontId="3" fillId="0" borderId="0" xfId="0" applyNumberFormat="1" applyFont="1"/>
    <xf numFmtId="164" fontId="5" fillId="0" borderId="0" xfId="0" applyNumberFormat="1" applyFont="1"/>
    <xf numFmtId="0" fontId="12" fillId="0" borderId="0" xfId="0" applyFont="1"/>
    <xf numFmtId="165" fontId="12" fillId="0" borderId="0" xfId="0" applyNumberFormat="1" applyFont="1"/>
    <xf numFmtId="0" fontId="10" fillId="3" borderId="0" xfId="0" applyFont="1" applyFill="1"/>
    <xf numFmtId="0" fontId="3" fillId="3" borderId="0" xfId="0" applyFont="1" applyFill="1"/>
    <xf numFmtId="164" fontId="10" fillId="3" borderId="0" xfId="0" applyNumberFormat="1" applyFont="1" applyFill="1"/>
    <xf numFmtId="0" fontId="10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horizontal="right" vertical="top"/>
    </xf>
    <xf numFmtId="10" fontId="3" fillId="0" borderId="2" xfId="0" applyNumberFormat="1" applyFont="1" applyBorder="1" applyAlignment="1">
      <alignment vertical="top"/>
    </xf>
    <xf numFmtId="164" fontId="10" fillId="2" borderId="0" xfId="0" applyNumberFormat="1" applyFont="1" applyFill="1"/>
    <xf numFmtId="164" fontId="11" fillId="0" borderId="0" xfId="0" applyNumberFormat="1" applyFont="1" applyFill="1" applyAlignment="1">
      <alignment horizontal="center"/>
    </xf>
    <xf numFmtId="2" fontId="12" fillId="0" borderId="0" xfId="0" applyNumberFormat="1" applyFont="1"/>
    <xf numFmtId="0" fontId="3" fillId="0" borderId="0" xfId="0" applyFont="1" applyFill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3" fillId="2" borderId="0" xfId="0" applyFont="1" applyFill="1" applyAlignment="1">
      <alignment wrapText="1"/>
    </xf>
    <xf numFmtId="0" fontId="11" fillId="0" borderId="0" xfId="0" applyFont="1" applyFill="1"/>
    <xf numFmtId="49" fontId="3" fillId="0" borderId="0" xfId="0" applyNumberFormat="1" applyFont="1" applyAlignment="1">
      <alignment vertical="top" wrapText="1"/>
    </xf>
    <xf numFmtId="0" fontId="1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/>
    <xf numFmtId="49" fontId="3" fillId="0" borderId="0" xfId="0" applyNumberFormat="1" applyFont="1" applyAlignment="1">
      <alignment wrapText="1"/>
    </xf>
    <xf numFmtId="49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/>
    <xf numFmtId="49" fontId="5" fillId="0" borderId="0" xfId="0" applyNumberFormat="1" applyFont="1" applyAlignment="1">
      <alignment wrapText="1"/>
    </xf>
    <xf numFmtId="1" fontId="12" fillId="0" borderId="0" xfId="0" applyNumberFormat="1" applyFont="1"/>
    <xf numFmtId="0" fontId="10" fillId="0" borderId="0" xfId="0" applyFont="1" applyFill="1"/>
    <xf numFmtId="0" fontId="3" fillId="0" borderId="0" xfId="0" applyFont="1" applyFill="1"/>
    <xf numFmtId="0" fontId="12" fillId="0" borderId="0" xfId="0" applyFont="1" applyFill="1"/>
    <xf numFmtId="165" fontId="12" fillId="0" borderId="0" xfId="0" applyNumberFormat="1" applyFont="1" applyFill="1"/>
    <xf numFmtId="0" fontId="5" fillId="0" borderId="0" xfId="0" applyFont="1" applyFill="1"/>
    <xf numFmtId="0" fontId="15" fillId="0" borderId="0" xfId="0" applyFont="1"/>
    <xf numFmtId="2" fontId="16" fillId="0" borderId="0" xfId="0" applyNumberFormat="1" applyFont="1"/>
    <xf numFmtId="0" fontId="11" fillId="0" borderId="0" xfId="0" applyFont="1" applyFill="1" applyAlignment="1">
      <alignment horizontal="center" wrapText="1"/>
    </xf>
    <xf numFmtId="0" fontId="3" fillId="3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164" fontId="5" fillId="0" borderId="0" xfId="0" applyNumberFormat="1" applyFont="1"/>
    <xf numFmtId="0" fontId="12" fillId="0" borderId="0" xfId="0" applyFont="1"/>
    <xf numFmtId="0" fontId="17" fillId="0" borderId="0" xfId="0" applyFont="1"/>
    <xf numFmtId="0" fontId="17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11" fillId="0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view="pageBreakPreview" zoomScaleSheetLayoutView="100" workbookViewId="0">
      <selection activeCell="C24" sqref="C24"/>
    </sheetView>
  </sheetViews>
  <sheetFormatPr defaultRowHeight="15"/>
  <cols>
    <col min="1" max="1" width="23.85546875" customWidth="1"/>
    <col min="2" max="2" width="22" customWidth="1"/>
    <col min="3" max="3" width="17.140625" customWidth="1"/>
    <col min="4" max="4" width="15.28515625" customWidth="1"/>
  </cols>
  <sheetData>
    <row r="1" spans="1:4" ht="15.75">
      <c r="A1" s="44"/>
      <c r="B1" s="44"/>
      <c r="C1" s="44"/>
      <c r="D1" s="44"/>
    </row>
    <row r="2" spans="1:4" ht="15.75">
      <c r="A2" s="44" t="s">
        <v>174</v>
      </c>
      <c r="B2" s="44"/>
      <c r="C2" s="44" t="s">
        <v>173</v>
      </c>
      <c r="D2" s="44"/>
    </row>
    <row r="3" spans="1:4" ht="15.75">
      <c r="A3" s="44" t="s">
        <v>175</v>
      </c>
      <c r="B3" s="44"/>
      <c r="C3" s="44" t="s">
        <v>158</v>
      </c>
      <c r="D3" s="44"/>
    </row>
    <row r="4" spans="1:4" ht="15.75">
      <c r="A4" s="44" t="s">
        <v>158</v>
      </c>
      <c r="B4" s="44"/>
      <c r="C4" s="44" t="s">
        <v>158</v>
      </c>
      <c r="D4" s="44"/>
    </row>
    <row r="5" spans="1:4" ht="15.75">
      <c r="A5" s="44" t="s">
        <v>176</v>
      </c>
      <c r="B5" s="44"/>
      <c r="C5" s="44" t="s">
        <v>158</v>
      </c>
      <c r="D5" s="44"/>
    </row>
    <row r="6" spans="1:4" ht="15.75">
      <c r="A6" s="44" t="s">
        <v>158</v>
      </c>
      <c r="B6" s="44"/>
      <c r="C6" s="44" t="s">
        <v>159</v>
      </c>
      <c r="D6" s="44"/>
    </row>
    <row r="7" spans="1:4" ht="15.75">
      <c r="A7" s="44" t="s">
        <v>158</v>
      </c>
      <c r="B7" s="44"/>
      <c r="C7" s="44" t="s">
        <v>177</v>
      </c>
      <c r="D7" s="44"/>
    </row>
    <row r="8" spans="1:4" ht="15.75">
      <c r="A8" s="44" t="s">
        <v>160</v>
      </c>
      <c r="B8" s="44"/>
      <c r="C8" s="44" t="s">
        <v>158</v>
      </c>
      <c r="D8" s="44"/>
    </row>
    <row r="9" spans="1:4" ht="15.75">
      <c r="A9" s="4" t="s">
        <v>179</v>
      </c>
      <c r="B9" s="44"/>
      <c r="C9" s="44"/>
      <c r="D9" s="44"/>
    </row>
    <row r="10" spans="1:4" ht="15.75">
      <c r="A10" s="44" t="s">
        <v>178</v>
      </c>
      <c r="B10" s="44"/>
      <c r="C10" s="44"/>
      <c r="D10" s="44"/>
    </row>
    <row r="11" spans="1:4" ht="15.75">
      <c r="A11" s="30"/>
      <c r="B11" s="45"/>
      <c r="C11" s="45"/>
      <c r="D11" s="45"/>
    </row>
    <row r="12" spans="1:4" ht="15.75">
      <c r="A12" s="44" t="s">
        <v>161</v>
      </c>
      <c r="B12" s="44"/>
      <c r="C12" s="44"/>
      <c r="D12" s="44"/>
    </row>
    <row r="13" spans="1:4" ht="15.75">
      <c r="A13" s="44" t="s">
        <v>162</v>
      </c>
      <c r="B13" s="44"/>
      <c r="C13" s="44"/>
      <c r="D13" s="44"/>
    </row>
    <row r="14" spans="1:4" ht="15.75">
      <c r="A14" s="4"/>
      <c r="B14" s="44"/>
      <c r="C14" s="44"/>
      <c r="D14" s="44"/>
    </row>
    <row r="15" spans="1:4" ht="15.75">
      <c r="A15" s="4"/>
      <c r="B15" s="44"/>
      <c r="C15" s="44"/>
      <c r="D15" s="44"/>
    </row>
    <row r="16" spans="1:4" ht="15.75">
      <c r="A16" s="44"/>
      <c r="B16" s="44"/>
      <c r="C16" s="44"/>
      <c r="D16" s="44"/>
    </row>
    <row r="17" spans="1:4" ht="15.75">
      <c r="A17" s="84" t="s">
        <v>163</v>
      </c>
      <c r="B17" s="84"/>
      <c r="C17" s="84"/>
      <c r="D17" s="84"/>
    </row>
    <row r="18" spans="1:4" ht="15.75">
      <c r="A18" s="46" t="s">
        <v>164</v>
      </c>
      <c r="B18" s="46"/>
      <c r="C18" s="47" t="s">
        <v>165</v>
      </c>
      <c r="D18" s="47" t="s">
        <v>166</v>
      </c>
    </row>
    <row r="19" spans="1:4" ht="15.75">
      <c r="A19" s="46" t="s">
        <v>167</v>
      </c>
      <c r="B19" s="46"/>
      <c r="C19" s="46">
        <f>ROUND(SUM('FEJEZET ÖSSZESÍTŐ'!B21),0)</f>
        <v>0</v>
      </c>
      <c r="D19" s="46">
        <f>ROUND(SUM('FEJEZET ÖSSZESÍTŐ'!D21),0)</f>
        <v>0</v>
      </c>
    </row>
    <row r="20" spans="1:4" ht="15.75">
      <c r="A20" s="46" t="s">
        <v>168</v>
      </c>
      <c r="B20" s="46"/>
      <c r="C20" s="46">
        <f>ROUND(C19,0)</f>
        <v>0</v>
      </c>
      <c r="D20" s="46">
        <f>ROUND(D19,0)</f>
        <v>0</v>
      </c>
    </row>
    <row r="21" spans="1:4" ht="15.75">
      <c r="A21" s="44" t="s">
        <v>169</v>
      </c>
      <c r="B21" s="44"/>
      <c r="C21" s="85">
        <f>ROUND(C20+D20,0)</f>
        <v>0</v>
      </c>
      <c r="D21" s="85"/>
    </row>
    <row r="22" spans="1:4" ht="15.75">
      <c r="A22" s="46" t="s">
        <v>170</v>
      </c>
      <c r="B22" s="48">
        <v>0.27</v>
      </c>
      <c r="C22" s="86">
        <f>ROUND(C21*B22,0)</f>
        <v>0</v>
      </c>
      <c r="D22" s="86"/>
    </row>
    <row r="23" spans="1:4" ht="15.75">
      <c r="A23" s="46" t="s">
        <v>171</v>
      </c>
      <c r="B23" s="46"/>
      <c r="C23" s="87">
        <f>ROUND(C21+C22,0)</f>
        <v>0</v>
      </c>
      <c r="D23" s="87"/>
    </row>
    <row r="24" spans="1:4" ht="15.75">
      <c r="A24" s="44"/>
      <c r="B24" s="44"/>
      <c r="C24" s="44"/>
      <c r="D24" s="44"/>
    </row>
    <row r="25" spans="1:4" ht="15.75">
      <c r="A25" s="44"/>
      <c r="B25" s="44"/>
      <c r="C25" s="44"/>
      <c r="D25" s="44"/>
    </row>
    <row r="26" spans="1:4" ht="15.75">
      <c r="A26" s="44"/>
      <c r="B26" s="44"/>
      <c r="C26" s="44"/>
      <c r="D26" s="44"/>
    </row>
    <row r="27" spans="1:4" ht="15.75">
      <c r="A27" s="44"/>
      <c r="B27" s="44"/>
      <c r="C27" s="44"/>
      <c r="D27" s="44"/>
    </row>
    <row r="28" spans="1:4" ht="15.75">
      <c r="A28" s="44"/>
      <c r="B28" s="44"/>
      <c r="C28" s="44"/>
      <c r="D28" s="44"/>
    </row>
    <row r="29" spans="1:4" ht="15.75">
      <c r="A29" s="44"/>
      <c r="B29" s="44"/>
      <c r="C29" s="44"/>
      <c r="D29" s="44"/>
    </row>
    <row r="30" spans="1:4" ht="15.75">
      <c r="A30" s="44"/>
      <c r="B30" s="85" t="s">
        <v>172</v>
      </c>
      <c r="C30" s="85"/>
      <c r="D30" s="44"/>
    </row>
    <row r="31" spans="1:4" ht="15.75">
      <c r="A31" s="29"/>
      <c r="B31" s="29"/>
      <c r="C31" s="29"/>
      <c r="D31" s="29"/>
    </row>
    <row r="32" spans="1:4" ht="15.75">
      <c r="A32" s="29"/>
      <c r="B32" s="29"/>
      <c r="C32" s="29"/>
      <c r="D32" s="29"/>
    </row>
    <row r="33" spans="1:4" ht="15.75">
      <c r="A33" s="29"/>
      <c r="B33" s="29"/>
      <c r="C33" s="29"/>
      <c r="D33" s="29"/>
    </row>
  </sheetData>
  <mergeCells count="5">
    <mergeCell ref="A17:D17"/>
    <mergeCell ref="C21:D21"/>
    <mergeCell ref="C22:D22"/>
    <mergeCell ref="C23:D23"/>
    <mergeCell ref="B30:C3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12"/>
  <sheetViews>
    <sheetView view="pageBreakPreview" zoomScaleSheetLayoutView="100" workbookViewId="0">
      <selection activeCell="E6" sqref="E6:E9"/>
    </sheetView>
  </sheetViews>
  <sheetFormatPr defaultRowHeight="15.75"/>
  <cols>
    <col min="1" max="1" width="28" style="7" customWidth="1"/>
    <col min="2" max="2" width="36.42578125" style="7" customWidth="1"/>
    <col min="3" max="3" width="12.85546875" style="7" customWidth="1"/>
    <col min="4" max="4" width="5.140625" style="7" customWidth="1"/>
    <col min="5" max="5" width="13.5703125" style="7" customWidth="1"/>
    <col min="6" max="6" width="7.140625" style="7" customWidth="1"/>
    <col min="7" max="7" width="12.7109375" style="7" customWidth="1"/>
    <col min="8" max="8" width="5.85546875" style="7" customWidth="1"/>
    <col min="9" max="9" width="11.7109375" style="7" customWidth="1"/>
    <col min="10" max="10" width="5.5703125" style="7" customWidth="1"/>
    <col min="11" max="11" width="14.42578125" style="7" customWidth="1"/>
    <col min="12" max="12" width="4" style="7" customWidth="1"/>
    <col min="13" max="13" width="13" customWidth="1"/>
    <col min="14" max="14" width="5.140625" customWidth="1"/>
  </cols>
  <sheetData>
    <row r="1" spans="1:19">
      <c r="A1" s="32" t="s">
        <v>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8"/>
      <c r="N1" s="2"/>
    </row>
    <row r="2" spans="1:19">
      <c r="A2" s="34" t="s">
        <v>15</v>
      </c>
      <c r="B2" s="34" t="s">
        <v>14</v>
      </c>
      <c r="C2" s="88" t="s">
        <v>13</v>
      </c>
      <c r="D2" s="88"/>
      <c r="E2" s="88" t="s">
        <v>80</v>
      </c>
      <c r="F2" s="88"/>
      <c r="G2" s="88" t="s">
        <v>81</v>
      </c>
      <c r="H2" s="88"/>
      <c r="I2" s="88" t="s">
        <v>82</v>
      </c>
      <c r="J2" s="88"/>
      <c r="K2" s="88" t="s">
        <v>83</v>
      </c>
      <c r="L2" s="88"/>
      <c r="M2" s="10"/>
    </row>
    <row r="3" spans="1:19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1"/>
      <c r="N3" s="3"/>
    </row>
    <row r="4" spans="1:19">
      <c r="A4" s="69" t="s">
        <v>44</v>
      </c>
      <c r="C4" s="70">
        <v>207</v>
      </c>
      <c r="D4" s="71" t="s">
        <v>22</v>
      </c>
      <c r="E4" s="72"/>
      <c r="M4" s="5"/>
    </row>
    <row r="5" spans="1:19">
      <c r="A5" s="31" t="s">
        <v>40</v>
      </c>
      <c r="B5" s="14" t="s">
        <v>102</v>
      </c>
      <c r="C5" s="66">
        <f>PRODUCT(C4,0.4)+1</f>
        <v>83.800000000000011</v>
      </c>
      <c r="D5" s="31" t="s">
        <v>11</v>
      </c>
      <c r="E5" s="31">
        <v>0</v>
      </c>
      <c r="F5" s="7" t="s">
        <v>12</v>
      </c>
      <c r="G5" s="35">
        <f>PRODUCT(E5,C5)</f>
        <v>0</v>
      </c>
      <c r="H5" s="7" t="s">
        <v>12</v>
      </c>
      <c r="I5" s="31">
        <v>0</v>
      </c>
      <c r="J5" s="31" t="s">
        <v>12</v>
      </c>
      <c r="K5" s="36">
        <f>PRODUCT(I5,C5)</f>
        <v>0</v>
      </c>
      <c r="L5" s="31" t="s">
        <v>12</v>
      </c>
      <c r="M5" s="13"/>
      <c r="N5" s="12"/>
    </row>
    <row r="6" spans="1:19">
      <c r="A6" s="31" t="s">
        <v>41</v>
      </c>
      <c r="B6" s="7" t="s">
        <v>99</v>
      </c>
      <c r="C6" s="66">
        <f>PRODUCT(C4,0.4)</f>
        <v>82.800000000000011</v>
      </c>
      <c r="D6" s="31" t="s">
        <v>11</v>
      </c>
      <c r="E6" s="78">
        <v>0</v>
      </c>
      <c r="F6" s="7" t="s">
        <v>12</v>
      </c>
      <c r="G6" s="35">
        <f>PRODUCT(E6,C6)</f>
        <v>0</v>
      </c>
      <c r="H6" s="7" t="s">
        <v>12</v>
      </c>
      <c r="I6" s="78">
        <v>0</v>
      </c>
      <c r="J6" s="31" t="s">
        <v>12</v>
      </c>
      <c r="K6" s="36">
        <f>PRODUCT(I6,C6)</f>
        <v>0</v>
      </c>
      <c r="L6" s="31" t="s">
        <v>12</v>
      </c>
      <c r="M6" s="13"/>
      <c r="N6" s="12"/>
    </row>
    <row r="7" spans="1:19">
      <c r="A7" s="31" t="s">
        <v>42</v>
      </c>
      <c r="B7" s="7" t="s">
        <v>100</v>
      </c>
      <c r="C7" s="66">
        <f>PRODUCT(C6,3)+3</f>
        <v>251.40000000000003</v>
      </c>
      <c r="D7" s="31" t="s">
        <v>11</v>
      </c>
      <c r="E7" s="78">
        <v>0</v>
      </c>
      <c r="F7" s="7" t="s">
        <v>12</v>
      </c>
      <c r="G7" s="35">
        <f>PRODUCT(E7,C7)</f>
        <v>0</v>
      </c>
      <c r="H7" s="7" t="s">
        <v>12</v>
      </c>
      <c r="I7" s="78">
        <v>0</v>
      </c>
      <c r="J7" s="31" t="s">
        <v>12</v>
      </c>
      <c r="K7" s="36">
        <f>PRODUCT(I7,C7)</f>
        <v>0</v>
      </c>
      <c r="L7" s="31" t="s">
        <v>12</v>
      </c>
      <c r="M7" s="13"/>
      <c r="N7" s="12"/>
    </row>
    <row r="8" spans="1:19">
      <c r="A8" s="31" t="s">
        <v>43</v>
      </c>
      <c r="B8" s="7" t="s">
        <v>101</v>
      </c>
      <c r="C8" s="66">
        <f>PRODUCT(C4,0.1)</f>
        <v>20.700000000000003</v>
      </c>
      <c r="D8" s="31" t="s">
        <v>11</v>
      </c>
      <c r="E8" s="78">
        <v>0</v>
      </c>
      <c r="F8" s="7" t="s">
        <v>12</v>
      </c>
      <c r="G8" s="35">
        <f>PRODUCT(E8,C8)</f>
        <v>0</v>
      </c>
      <c r="H8" s="7" t="s">
        <v>12</v>
      </c>
      <c r="I8" s="78">
        <v>0</v>
      </c>
      <c r="J8" s="31" t="s">
        <v>12</v>
      </c>
      <c r="K8" s="36">
        <f>PRODUCT(I8,C8)</f>
        <v>0</v>
      </c>
      <c r="L8" s="31" t="s">
        <v>12</v>
      </c>
      <c r="M8" s="13"/>
      <c r="N8" s="12"/>
      <c r="P8" s="16"/>
      <c r="Q8" s="17"/>
      <c r="R8" s="16"/>
      <c r="S8" s="16"/>
    </row>
    <row r="9" spans="1:19">
      <c r="A9" s="31" t="s">
        <v>93</v>
      </c>
      <c r="B9" s="7" t="s">
        <v>16</v>
      </c>
      <c r="C9" s="51">
        <f>PRODUCT(C4,0.081)+PRODUCT(C8,0.081)</f>
        <v>18.4437</v>
      </c>
      <c r="D9" s="31" t="s">
        <v>18</v>
      </c>
      <c r="E9" s="78">
        <v>0</v>
      </c>
      <c r="F9" s="7" t="s">
        <v>12</v>
      </c>
      <c r="G9" s="35">
        <f>PRODUCT(E9,C9)</f>
        <v>0</v>
      </c>
      <c r="H9" s="7" t="s">
        <v>12</v>
      </c>
      <c r="I9" s="78">
        <v>0</v>
      </c>
      <c r="J9" s="31" t="s">
        <v>12</v>
      </c>
      <c r="K9" s="36">
        <f>PRODUCT(I9,C9)</f>
        <v>0</v>
      </c>
      <c r="L9" s="31" t="s">
        <v>12</v>
      </c>
      <c r="M9" s="13"/>
      <c r="N9" s="12"/>
    </row>
    <row r="10" spans="1:19">
      <c r="A10" s="72"/>
      <c r="B10" s="73"/>
      <c r="C10" s="72"/>
      <c r="D10" s="72"/>
      <c r="M10" s="5"/>
    </row>
    <row r="12" spans="1:19">
      <c r="A12" s="39" t="s">
        <v>94</v>
      </c>
      <c r="B12" s="40"/>
      <c r="C12" s="40"/>
      <c r="D12" s="40"/>
      <c r="E12" s="39" t="s">
        <v>149</v>
      </c>
      <c r="F12" s="39"/>
      <c r="G12" s="41">
        <f>SUM(G5:G9)</f>
        <v>0</v>
      </c>
      <c r="H12" s="39" t="s">
        <v>12</v>
      </c>
      <c r="I12" s="39" t="s">
        <v>150</v>
      </c>
      <c r="J12" s="39"/>
      <c r="K12" s="41">
        <f>SUM(K5:K9)</f>
        <v>0</v>
      </c>
      <c r="L12" s="39" t="s">
        <v>12</v>
      </c>
      <c r="M12" s="25"/>
      <c r="N12" s="26"/>
    </row>
  </sheetData>
  <mergeCells count="5"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scale="56" orientation="portrait" r:id="rId1"/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N15"/>
  <sheetViews>
    <sheetView view="pageBreakPreview" zoomScaleSheetLayoutView="100" workbookViewId="0">
      <selection activeCell="K9" sqref="K9"/>
    </sheetView>
  </sheetViews>
  <sheetFormatPr defaultRowHeight="15"/>
  <cols>
    <col min="1" max="1" width="33.5703125" customWidth="1"/>
    <col min="2" max="2" width="26.5703125" customWidth="1"/>
    <col min="3" max="3" width="11.7109375" customWidth="1"/>
    <col min="4" max="4" width="6" customWidth="1"/>
    <col min="5" max="5" width="14.42578125" customWidth="1"/>
    <col min="6" max="6" width="4.140625" customWidth="1"/>
    <col min="7" max="7" width="14.42578125" customWidth="1"/>
    <col min="8" max="8" width="3.7109375" customWidth="1"/>
    <col min="9" max="9" width="12.5703125" customWidth="1"/>
    <col min="10" max="10" width="4.140625" customWidth="1"/>
    <col min="11" max="11" width="14.7109375" customWidth="1"/>
    <col min="12" max="12" width="5.28515625" customWidth="1"/>
    <col min="13" max="13" width="10.85546875" bestFit="1" customWidth="1"/>
    <col min="14" max="14" width="4.85546875" customWidth="1"/>
  </cols>
  <sheetData>
    <row r="1" spans="1:14" ht="15.7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8"/>
      <c r="N1" s="2"/>
    </row>
    <row r="2" spans="1:14" ht="15.75">
      <c r="A2" s="34" t="s">
        <v>15</v>
      </c>
      <c r="B2" s="34" t="s">
        <v>14</v>
      </c>
      <c r="C2" s="88" t="s">
        <v>13</v>
      </c>
      <c r="D2" s="88"/>
      <c r="E2" s="88" t="s">
        <v>80</v>
      </c>
      <c r="F2" s="88"/>
      <c r="G2" s="88" t="s">
        <v>81</v>
      </c>
      <c r="H2" s="88"/>
      <c r="I2" s="88" t="s">
        <v>82</v>
      </c>
      <c r="J2" s="88"/>
      <c r="K2" s="88" t="s">
        <v>83</v>
      </c>
      <c r="L2" s="88"/>
      <c r="M2" s="10"/>
    </row>
    <row r="3" spans="1:14" ht="15.75">
      <c r="A3" s="30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5"/>
    </row>
    <row r="4" spans="1:14" ht="15.75">
      <c r="A4" s="7" t="s">
        <v>10</v>
      </c>
      <c r="B4" s="14" t="s">
        <v>9</v>
      </c>
      <c r="C4" s="30">
        <v>6</v>
      </c>
      <c r="D4" s="7" t="s">
        <v>11</v>
      </c>
      <c r="E4" s="35">
        <v>0</v>
      </c>
      <c r="F4" s="7" t="s">
        <v>12</v>
      </c>
      <c r="G4" s="35">
        <f>PRODUCT(E4,C4)</f>
        <v>0</v>
      </c>
      <c r="H4" s="7" t="s">
        <v>12</v>
      </c>
      <c r="I4" s="7">
        <v>0</v>
      </c>
      <c r="J4" s="31" t="s">
        <v>12</v>
      </c>
      <c r="K4" s="36">
        <f>PRODUCT(I4,C4)</f>
        <v>0</v>
      </c>
      <c r="L4" s="31" t="s">
        <v>12</v>
      </c>
      <c r="M4" s="5"/>
    </row>
    <row r="5" spans="1:14" ht="15.75">
      <c r="A5" s="7" t="s">
        <v>17</v>
      </c>
      <c r="B5" s="14" t="s">
        <v>16</v>
      </c>
      <c r="C5" s="30">
        <v>0.75</v>
      </c>
      <c r="D5" s="7" t="s">
        <v>18</v>
      </c>
      <c r="E5" s="35">
        <v>0</v>
      </c>
      <c r="F5" s="7" t="s">
        <v>12</v>
      </c>
      <c r="G5" s="35">
        <f>PRODUCT(E5,C5)</f>
        <v>0</v>
      </c>
      <c r="H5" s="7" t="s">
        <v>12</v>
      </c>
      <c r="I5" s="7">
        <v>0</v>
      </c>
      <c r="J5" s="31" t="s">
        <v>12</v>
      </c>
      <c r="K5" s="36">
        <f>PRODUCT(I5,C5)</f>
        <v>0</v>
      </c>
      <c r="L5" s="31" t="s">
        <v>12</v>
      </c>
      <c r="M5" s="13"/>
      <c r="N5" s="12"/>
    </row>
    <row r="6" spans="1:14" ht="15.75">
      <c r="A6" s="7"/>
      <c r="B6" s="14"/>
      <c r="C6" s="7"/>
      <c r="D6" s="7"/>
      <c r="E6" s="35">
        <v>0</v>
      </c>
      <c r="F6" s="7"/>
      <c r="G6" s="7"/>
      <c r="H6" s="7"/>
      <c r="I6" s="7">
        <v>0</v>
      </c>
      <c r="J6" s="31"/>
      <c r="K6" s="36"/>
      <c r="L6" s="31"/>
      <c r="M6" s="5"/>
    </row>
    <row r="7" spans="1:14" ht="31.5">
      <c r="A7" s="7" t="s">
        <v>19</v>
      </c>
      <c r="B7" s="14" t="s">
        <v>79</v>
      </c>
      <c r="C7" s="37">
        <v>20.3</v>
      </c>
      <c r="D7" s="31" t="s">
        <v>25</v>
      </c>
      <c r="E7" s="35">
        <v>0</v>
      </c>
      <c r="F7" s="31" t="s">
        <v>12</v>
      </c>
      <c r="G7" s="36">
        <f t="shared" ref="G7:G12" si="0">PRODUCT(E7,C7)</f>
        <v>0</v>
      </c>
      <c r="H7" s="31" t="s">
        <v>12</v>
      </c>
      <c r="I7" s="7">
        <v>0</v>
      </c>
      <c r="J7" s="31" t="s">
        <v>12</v>
      </c>
      <c r="K7" s="36">
        <f t="shared" ref="K7:K12" si="1">PRODUCT(I7,C7)</f>
        <v>0</v>
      </c>
      <c r="L7" s="31" t="s">
        <v>12</v>
      </c>
      <c r="M7" s="5"/>
      <c r="N7" s="12"/>
    </row>
    <row r="8" spans="1:14" ht="31.5">
      <c r="A8" s="31" t="s">
        <v>62</v>
      </c>
      <c r="B8" s="15" t="s">
        <v>63</v>
      </c>
      <c r="C8" s="38">
        <f>PRODUCT(C7,0.1)</f>
        <v>2.0300000000000002</v>
      </c>
      <c r="D8" s="31" t="s">
        <v>18</v>
      </c>
      <c r="E8" s="35">
        <v>0</v>
      </c>
      <c r="F8" s="31" t="s">
        <v>12</v>
      </c>
      <c r="G8" s="36">
        <f t="shared" si="0"/>
        <v>0</v>
      </c>
      <c r="H8" s="31" t="s">
        <v>12</v>
      </c>
      <c r="I8" s="7">
        <v>0</v>
      </c>
      <c r="J8" s="31" t="s">
        <v>12</v>
      </c>
      <c r="K8" s="36">
        <f t="shared" si="1"/>
        <v>0</v>
      </c>
      <c r="L8" s="31" t="s">
        <v>12</v>
      </c>
      <c r="M8" s="5"/>
      <c r="N8" s="12"/>
    </row>
    <row r="9" spans="1:14" ht="31.5">
      <c r="A9" s="31" t="s">
        <v>52</v>
      </c>
      <c r="B9" s="15" t="s">
        <v>65</v>
      </c>
      <c r="C9" s="38">
        <f>PRODUCT(C7,0.1)</f>
        <v>2.0300000000000002</v>
      </c>
      <c r="D9" s="31" t="s">
        <v>18</v>
      </c>
      <c r="E9" s="35">
        <v>0</v>
      </c>
      <c r="F9" s="31" t="s">
        <v>12</v>
      </c>
      <c r="G9" s="36">
        <f t="shared" si="0"/>
        <v>0</v>
      </c>
      <c r="H9" s="31" t="s">
        <v>12</v>
      </c>
      <c r="I9" s="7">
        <v>0</v>
      </c>
      <c r="J9" s="31" t="s">
        <v>12</v>
      </c>
      <c r="K9" s="36">
        <f t="shared" si="1"/>
        <v>0</v>
      </c>
      <c r="L9" s="31" t="s">
        <v>12</v>
      </c>
      <c r="M9" s="5"/>
      <c r="N9" s="12"/>
    </row>
    <row r="10" spans="1:14" ht="15.75">
      <c r="A10" s="7" t="s">
        <v>23</v>
      </c>
      <c r="B10" s="14" t="s">
        <v>24</v>
      </c>
      <c r="C10" s="37">
        <v>2.0499999999999998</v>
      </c>
      <c r="D10" s="31" t="s">
        <v>184</v>
      </c>
      <c r="E10" s="35">
        <v>0</v>
      </c>
      <c r="F10" s="31" t="s">
        <v>12</v>
      </c>
      <c r="G10" s="36">
        <f t="shared" si="0"/>
        <v>0</v>
      </c>
      <c r="H10" s="31" t="s">
        <v>12</v>
      </c>
      <c r="I10" s="7">
        <v>0</v>
      </c>
      <c r="J10" s="31" t="s">
        <v>12</v>
      </c>
      <c r="K10" s="36">
        <f t="shared" si="1"/>
        <v>0</v>
      </c>
      <c r="L10" s="31" t="s">
        <v>12</v>
      </c>
      <c r="M10" s="13"/>
      <c r="N10" s="12"/>
    </row>
    <row r="11" spans="1:14" ht="15.75">
      <c r="A11" s="7" t="s">
        <v>66</v>
      </c>
      <c r="B11" s="14" t="s">
        <v>67</v>
      </c>
      <c r="C11" s="37">
        <v>13</v>
      </c>
      <c r="D11" s="31" t="s">
        <v>22</v>
      </c>
      <c r="E11" s="35">
        <v>0</v>
      </c>
      <c r="F11" s="31" t="s">
        <v>12</v>
      </c>
      <c r="G11" s="36">
        <f t="shared" si="0"/>
        <v>0</v>
      </c>
      <c r="H11" s="31" t="s">
        <v>12</v>
      </c>
      <c r="I11" s="7">
        <v>0</v>
      </c>
      <c r="J11" s="31" t="s">
        <v>12</v>
      </c>
      <c r="K11" s="36">
        <f t="shared" si="1"/>
        <v>0</v>
      </c>
      <c r="L11" s="31" t="s">
        <v>12</v>
      </c>
      <c r="M11" s="13"/>
      <c r="N11" s="12"/>
    </row>
    <row r="12" spans="1:14" ht="15.75">
      <c r="A12" s="7" t="s">
        <v>68</v>
      </c>
      <c r="B12" s="14" t="s">
        <v>16</v>
      </c>
      <c r="C12" s="30">
        <v>1.2</v>
      </c>
      <c r="D12" s="7" t="s">
        <v>18</v>
      </c>
      <c r="E12" s="35">
        <v>0</v>
      </c>
      <c r="F12" s="7" t="s">
        <v>12</v>
      </c>
      <c r="G12" s="35">
        <f t="shared" si="0"/>
        <v>0</v>
      </c>
      <c r="H12" s="7" t="s">
        <v>12</v>
      </c>
      <c r="I12" s="7">
        <v>0</v>
      </c>
      <c r="J12" s="31" t="s">
        <v>12</v>
      </c>
      <c r="K12" s="36">
        <f t="shared" si="1"/>
        <v>0</v>
      </c>
      <c r="L12" s="31" t="s">
        <v>12</v>
      </c>
      <c r="M12" s="13"/>
      <c r="N12" s="12"/>
    </row>
    <row r="13" spans="1:14" ht="15.75">
      <c r="A13" s="7"/>
      <c r="B13" s="14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4" ht="15.7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4" ht="15.75">
      <c r="A15" s="39" t="s">
        <v>94</v>
      </c>
      <c r="B15" s="40"/>
      <c r="C15" s="40"/>
      <c r="D15" s="40"/>
      <c r="E15" s="39" t="s">
        <v>149</v>
      </c>
      <c r="F15" s="39"/>
      <c r="G15" s="41">
        <f>SUM(G4:G12)</f>
        <v>0</v>
      </c>
      <c r="H15" s="39" t="s">
        <v>12</v>
      </c>
      <c r="I15" s="39" t="s">
        <v>150</v>
      </c>
      <c r="J15" s="39"/>
      <c r="K15" s="41">
        <f>SUM(K4:K12)</f>
        <v>0</v>
      </c>
      <c r="L15" s="39" t="s">
        <v>12</v>
      </c>
      <c r="M15" s="25"/>
      <c r="N15" s="26"/>
    </row>
  </sheetData>
  <mergeCells count="5"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scale="58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tabSelected="1" view="pageBreakPreview" zoomScale="98" zoomScaleSheetLayoutView="98" workbookViewId="0">
      <selection activeCell="A11" sqref="A11"/>
    </sheetView>
  </sheetViews>
  <sheetFormatPr defaultRowHeight="15"/>
  <cols>
    <col min="1" max="1" width="21.42578125" customWidth="1"/>
    <col min="2" max="2" width="18.28515625" customWidth="1"/>
    <col min="4" max="4" width="17.28515625" customWidth="1"/>
  </cols>
  <sheetData>
    <row r="1" spans="1:5" ht="16.5" thickBot="1">
      <c r="A1" s="42" t="s">
        <v>151</v>
      </c>
      <c r="B1" s="42" t="s">
        <v>152</v>
      </c>
      <c r="C1" s="42"/>
      <c r="D1" s="42" t="s">
        <v>153</v>
      </c>
      <c r="E1" s="43"/>
    </row>
    <row r="2" spans="1:5" ht="15.75">
      <c r="A2" s="7"/>
      <c r="B2" s="35"/>
      <c r="C2" s="7"/>
      <c r="D2" s="7"/>
      <c r="E2" s="7"/>
    </row>
    <row r="3" spans="1:5" ht="15.75">
      <c r="A3" s="7" t="s">
        <v>3</v>
      </c>
      <c r="B3" s="35">
        <f>FÖLDMUNKA!G10</f>
        <v>0</v>
      </c>
      <c r="C3" s="7" t="s">
        <v>12</v>
      </c>
      <c r="D3" s="35">
        <f>FÖLDMUNKA!K10</f>
        <v>0</v>
      </c>
      <c r="E3" s="7" t="s">
        <v>12</v>
      </c>
    </row>
    <row r="4" spans="1:5" ht="15.75">
      <c r="A4" s="7"/>
      <c r="B4" s="35"/>
      <c r="C4" s="7"/>
      <c r="D4" s="35"/>
      <c r="E4" s="7"/>
    </row>
    <row r="5" spans="1:5" ht="15.75">
      <c r="A5" s="7" t="s">
        <v>154</v>
      </c>
      <c r="B5" s="35">
        <f>BURKOLATOK!G49</f>
        <v>0</v>
      </c>
      <c r="C5" s="7" t="s">
        <v>12</v>
      </c>
      <c r="D5" s="35">
        <f>BURKOLATOK!K49</f>
        <v>0</v>
      </c>
      <c r="E5" s="7" t="s">
        <v>12</v>
      </c>
    </row>
    <row r="6" spans="1:5" ht="15.75">
      <c r="A6" s="7"/>
      <c r="B6" s="35"/>
      <c r="C6" s="7"/>
      <c r="D6" s="35"/>
      <c r="E6" s="7"/>
    </row>
    <row r="7" spans="1:5" ht="15.75">
      <c r="A7" s="7" t="s">
        <v>31</v>
      </c>
      <c r="B7" s="35">
        <f>NÖVÉNYEK!G83</f>
        <v>0</v>
      </c>
      <c r="C7" s="7" t="s">
        <v>12</v>
      </c>
      <c r="D7" s="35">
        <f>NÖVÉNYEK!K83</f>
        <v>0</v>
      </c>
      <c r="E7" s="7" t="s">
        <v>12</v>
      </c>
    </row>
    <row r="8" spans="1:5" ht="15.75">
      <c r="A8" s="7"/>
      <c r="B8" s="35"/>
      <c r="C8" s="7"/>
      <c r="D8" s="35"/>
      <c r="E8" s="7"/>
    </row>
    <row r="9" spans="1:5" ht="15.75">
      <c r="A9" s="7" t="s">
        <v>8</v>
      </c>
      <c r="B9" s="35">
        <f>STREETWORKOUT!G10</f>
        <v>0</v>
      </c>
      <c r="C9" s="7" t="s">
        <v>12</v>
      </c>
      <c r="D9" s="35">
        <f>STREETWORKOUT!K10</f>
        <v>0</v>
      </c>
      <c r="E9" s="7" t="s">
        <v>12</v>
      </c>
    </row>
    <row r="10" spans="1:5" ht="15.75">
      <c r="A10" s="7"/>
      <c r="B10" s="35"/>
      <c r="C10" s="7"/>
      <c r="D10" s="35"/>
      <c r="E10" s="7"/>
    </row>
    <row r="11" spans="1:5" ht="15.75">
      <c r="A11" s="7" t="s">
        <v>7</v>
      </c>
      <c r="B11" s="35">
        <f>FUTÓPÁLYA!G17</f>
        <v>0</v>
      </c>
      <c r="C11" s="7" t="s">
        <v>12</v>
      </c>
      <c r="D11" s="35">
        <f>FUTÓPÁLYA!K17</f>
        <v>0</v>
      </c>
      <c r="E11" s="7" t="s">
        <v>12</v>
      </c>
    </row>
    <row r="12" spans="1:5" ht="15.75">
      <c r="A12" s="7"/>
      <c r="B12" s="35"/>
      <c r="C12" s="7"/>
      <c r="D12" s="35"/>
      <c r="E12" s="7"/>
    </row>
    <row r="13" spans="1:5" ht="15.75">
      <c r="A13" s="7" t="s">
        <v>155</v>
      </c>
      <c r="B13" s="35">
        <f>ZÖLDSZIGET!G13</f>
        <v>0</v>
      </c>
      <c r="C13" s="7" t="s">
        <v>12</v>
      </c>
      <c r="D13" s="35">
        <f>ZÖLDSZIGET!K13</f>
        <v>0</v>
      </c>
      <c r="E13" s="7" t="s">
        <v>12</v>
      </c>
    </row>
    <row r="14" spans="1:5" ht="15.75">
      <c r="A14" s="7"/>
      <c r="B14" s="35"/>
      <c r="C14" s="7"/>
      <c r="D14" s="35"/>
      <c r="E14" s="7"/>
    </row>
    <row r="15" spans="1:5" ht="15.75">
      <c r="A15" s="7" t="s">
        <v>4</v>
      </c>
      <c r="B15" s="35">
        <f>SPORTPÁLYA!G15</f>
        <v>0</v>
      </c>
      <c r="C15" s="7" t="s">
        <v>12</v>
      </c>
      <c r="D15" s="35">
        <f>SPORTPÁLYA!K15</f>
        <v>0</v>
      </c>
      <c r="E15" s="7" t="s">
        <v>12</v>
      </c>
    </row>
    <row r="16" spans="1:5" ht="15.75">
      <c r="A16" s="7"/>
      <c r="B16" s="35"/>
      <c r="C16" s="7"/>
      <c r="D16" s="35"/>
      <c r="E16" s="7"/>
    </row>
    <row r="17" spans="1:5" ht="15.75">
      <c r="A17" s="7" t="s">
        <v>156</v>
      </c>
      <c r="B17" s="35">
        <f>KERÍTÉS!G12</f>
        <v>0</v>
      </c>
      <c r="C17" s="7" t="s">
        <v>12</v>
      </c>
      <c r="D17" s="35">
        <f>KERÍTÉS!K12</f>
        <v>0</v>
      </c>
      <c r="E17" s="7" t="s">
        <v>12</v>
      </c>
    </row>
    <row r="18" spans="1:5" ht="15.75">
      <c r="A18" s="7"/>
      <c r="B18" s="7"/>
      <c r="C18" s="7"/>
      <c r="D18" s="35"/>
      <c r="E18" s="7"/>
    </row>
    <row r="19" spans="1:5" ht="15.75">
      <c r="A19" s="7" t="s">
        <v>157</v>
      </c>
      <c r="B19" s="35">
        <f>KERÉKPÁRTÁROLÓ!G15</f>
        <v>0</v>
      </c>
      <c r="C19" s="7" t="s">
        <v>12</v>
      </c>
      <c r="D19" s="35">
        <f>KERÉKPÁRTÁROLÓ!K15</f>
        <v>0</v>
      </c>
      <c r="E19" s="7" t="s">
        <v>12</v>
      </c>
    </row>
    <row r="20" spans="1:5" ht="16.5" thickBot="1">
      <c r="A20" s="7"/>
      <c r="B20" s="35"/>
      <c r="C20" s="7"/>
      <c r="D20" s="35"/>
      <c r="E20" s="7"/>
    </row>
    <row r="21" spans="1:5" ht="15.75" thickBot="1">
      <c r="A21" s="27" t="s">
        <v>94</v>
      </c>
      <c r="B21" s="28">
        <f>SUM(B3:B20)</f>
        <v>0</v>
      </c>
      <c r="C21" s="27" t="s">
        <v>12</v>
      </c>
      <c r="D21" s="28">
        <f>SUM(D3:D20)</f>
        <v>0</v>
      </c>
      <c r="E21" s="27" t="s">
        <v>12</v>
      </c>
    </row>
    <row r="22" spans="1:5">
      <c r="B22" s="5"/>
      <c r="D22" s="5"/>
    </row>
    <row r="23" spans="1:5">
      <c r="D23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0"/>
  <sheetViews>
    <sheetView view="pageBreakPreview" zoomScale="96" zoomScaleSheetLayoutView="96" workbookViewId="0">
      <selection activeCell="H13" sqref="H13"/>
    </sheetView>
  </sheetViews>
  <sheetFormatPr defaultRowHeight="15"/>
  <cols>
    <col min="1" max="1" width="35.7109375" customWidth="1"/>
    <col min="2" max="2" width="30.5703125" customWidth="1"/>
    <col min="4" max="4" width="5.85546875" customWidth="1"/>
    <col min="6" max="6" width="6.85546875" customWidth="1"/>
    <col min="7" max="7" width="12" customWidth="1"/>
    <col min="8" max="8" width="5.28515625" customWidth="1"/>
    <col min="10" max="10" width="6.140625" customWidth="1"/>
    <col min="11" max="11" width="13.28515625" customWidth="1"/>
    <col min="12" max="12" width="5.42578125" customWidth="1"/>
    <col min="13" max="13" width="13.85546875" customWidth="1"/>
    <col min="14" max="14" width="5.140625" customWidth="1"/>
  </cols>
  <sheetData>
    <row r="1" spans="1:14" ht="15.75">
      <c r="A1" s="32" t="s">
        <v>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49"/>
      <c r="N1" s="32"/>
    </row>
    <row r="2" spans="1:14" ht="15.75">
      <c r="A2" s="34" t="s">
        <v>15</v>
      </c>
      <c r="B2" s="34" t="s">
        <v>14</v>
      </c>
      <c r="C2" s="88" t="s">
        <v>13</v>
      </c>
      <c r="D2" s="88"/>
      <c r="E2" s="88" t="s">
        <v>80</v>
      </c>
      <c r="F2" s="88"/>
      <c r="G2" s="88" t="s">
        <v>81</v>
      </c>
      <c r="H2" s="88"/>
      <c r="I2" s="88" t="s">
        <v>82</v>
      </c>
      <c r="J2" s="88"/>
      <c r="K2" s="88" t="s">
        <v>83</v>
      </c>
      <c r="L2" s="88"/>
      <c r="M2" s="50"/>
      <c r="N2" s="7"/>
    </row>
    <row r="3" spans="1:14" ht="15.75">
      <c r="A3" s="30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35"/>
      <c r="N3" s="7"/>
    </row>
    <row r="4" spans="1:14" ht="15.75">
      <c r="A4" s="7" t="s">
        <v>84</v>
      </c>
      <c r="B4" s="7" t="s">
        <v>85</v>
      </c>
      <c r="C4" s="51">
        <v>329.1</v>
      </c>
      <c r="D4" s="31" t="s">
        <v>18</v>
      </c>
      <c r="E4" s="31">
        <v>0</v>
      </c>
      <c r="F4" s="7" t="s">
        <v>12</v>
      </c>
      <c r="G4" s="35">
        <v>0</v>
      </c>
      <c r="H4" s="7" t="s">
        <v>12</v>
      </c>
      <c r="I4" s="31">
        <v>0</v>
      </c>
      <c r="J4" s="7" t="s">
        <v>12</v>
      </c>
      <c r="K4" s="35">
        <f>PRODUCT(I4,C4)</f>
        <v>0</v>
      </c>
      <c r="L4" s="7" t="s">
        <v>12</v>
      </c>
      <c r="M4" s="35"/>
      <c r="N4" s="7"/>
    </row>
    <row r="5" spans="1:14" ht="15.75">
      <c r="A5" s="7" t="s">
        <v>86</v>
      </c>
      <c r="B5" s="7" t="s">
        <v>89</v>
      </c>
      <c r="C5" s="30">
        <v>1893.5</v>
      </c>
      <c r="D5" s="7" t="s">
        <v>25</v>
      </c>
      <c r="E5" s="31">
        <v>0</v>
      </c>
      <c r="F5" s="7" t="s">
        <v>12</v>
      </c>
      <c r="G5" s="35">
        <v>0</v>
      </c>
      <c r="H5" s="7" t="s">
        <v>12</v>
      </c>
      <c r="I5" s="78">
        <v>0</v>
      </c>
      <c r="J5" s="7" t="s">
        <v>12</v>
      </c>
      <c r="K5" s="35">
        <f>PRODUCT(I5,C5)</f>
        <v>0</v>
      </c>
      <c r="L5" s="7" t="s">
        <v>12</v>
      </c>
      <c r="M5" s="35"/>
      <c r="N5" s="7"/>
    </row>
    <row r="6" spans="1:14" ht="15.75">
      <c r="A6" s="7" t="s">
        <v>95</v>
      </c>
      <c r="B6" s="7" t="s">
        <v>96</v>
      </c>
      <c r="C6" s="51">
        <v>872</v>
      </c>
      <c r="D6" s="31" t="s">
        <v>18</v>
      </c>
      <c r="E6" s="31">
        <v>0</v>
      </c>
      <c r="F6" s="7" t="s">
        <v>12</v>
      </c>
      <c r="G6" s="35">
        <v>0</v>
      </c>
      <c r="H6" s="7" t="s">
        <v>12</v>
      </c>
      <c r="I6" s="78">
        <v>0</v>
      </c>
      <c r="J6" s="7" t="s">
        <v>12</v>
      </c>
      <c r="K6" s="35">
        <f>PRODUCT(I6,C6)</f>
        <v>0</v>
      </c>
      <c r="L6" s="7" t="s">
        <v>12</v>
      </c>
      <c r="M6" s="35"/>
      <c r="N6" s="7"/>
    </row>
    <row r="7" spans="1:14" ht="15.75">
      <c r="A7" s="7" t="s">
        <v>185</v>
      </c>
      <c r="B7" s="7" t="s">
        <v>186</v>
      </c>
      <c r="C7" s="51">
        <v>104.3</v>
      </c>
      <c r="D7" s="31" t="s">
        <v>18</v>
      </c>
      <c r="E7" s="31">
        <v>0</v>
      </c>
      <c r="F7" s="7" t="s">
        <v>12</v>
      </c>
      <c r="G7" s="35">
        <v>0</v>
      </c>
      <c r="H7" s="7" t="s">
        <v>12</v>
      </c>
      <c r="I7" s="78">
        <v>0</v>
      </c>
      <c r="J7" s="7" t="s">
        <v>12</v>
      </c>
      <c r="K7" s="35">
        <f>PRODUCT(I7,C7)</f>
        <v>0</v>
      </c>
      <c r="L7" s="7" t="s">
        <v>12</v>
      </c>
      <c r="M7" s="35"/>
      <c r="N7" s="7"/>
    </row>
    <row r="8" spans="1:14" ht="15.75">
      <c r="A8" s="7" t="s">
        <v>191</v>
      </c>
      <c r="B8" s="7"/>
      <c r="C8" s="51">
        <v>60.7</v>
      </c>
      <c r="D8" s="31" t="s">
        <v>18</v>
      </c>
      <c r="E8" s="31">
        <v>0</v>
      </c>
      <c r="F8" s="7" t="s">
        <v>12</v>
      </c>
      <c r="G8" s="35">
        <v>0</v>
      </c>
      <c r="H8" s="7" t="s">
        <v>12</v>
      </c>
      <c r="I8" s="78">
        <v>0</v>
      </c>
      <c r="J8" s="7" t="s">
        <v>12</v>
      </c>
      <c r="K8" s="35">
        <f>PRODUCT(I8,C8)</f>
        <v>0</v>
      </c>
      <c r="L8" s="7" t="s">
        <v>12</v>
      </c>
      <c r="M8" s="35"/>
      <c r="N8" s="7"/>
    </row>
    <row r="9" spans="1:14" ht="15.7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>
      <c r="A10" s="26" t="s">
        <v>94</v>
      </c>
      <c r="B10" s="24"/>
      <c r="C10" s="24"/>
      <c r="D10" s="24"/>
      <c r="E10" s="26" t="s">
        <v>149</v>
      </c>
      <c r="F10" s="26"/>
      <c r="G10" s="25">
        <f>SUM(G4:G7)</f>
        <v>0</v>
      </c>
      <c r="H10" s="26" t="s">
        <v>12</v>
      </c>
      <c r="I10" s="26" t="s">
        <v>150</v>
      </c>
      <c r="J10" s="26"/>
      <c r="K10" s="25">
        <f>SUM(K4:K8)</f>
        <v>0</v>
      </c>
      <c r="L10" s="26" t="s">
        <v>12</v>
      </c>
      <c r="M10" s="25"/>
      <c r="N10" s="26"/>
    </row>
  </sheetData>
  <mergeCells count="5"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9"/>
  <sheetViews>
    <sheetView view="pageBreakPreview" zoomScaleSheetLayoutView="100" workbookViewId="0">
      <selection activeCell="G33" sqref="G33"/>
    </sheetView>
  </sheetViews>
  <sheetFormatPr defaultRowHeight="15"/>
  <cols>
    <col min="1" max="1" width="34.42578125" customWidth="1"/>
    <col min="2" max="2" width="37.140625" customWidth="1"/>
    <col min="3" max="3" width="11.7109375" customWidth="1"/>
    <col min="4" max="4" width="7" customWidth="1"/>
    <col min="5" max="5" width="12.42578125" customWidth="1"/>
    <col min="6" max="6" width="7" customWidth="1"/>
    <col min="7" max="7" width="14.7109375" customWidth="1"/>
    <col min="8" max="8" width="7.140625" customWidth="1"/>
    <col min="10" max="10" width="5.140625" customWidth="1"/>
    <col min="11" max="11" width="13.5703125" customWidth="1"/>
    <col min="12" max="12" width="4.85546875" customWidth="1"/>
    <col min="13" max="13" width="18.7109375" style="5" customWidth="1"/>
    <col min="16" max="16" width="16.42578125" customWidth="1"/>
  </cols>
  <sheetData>
    <row r="1" spans="1:14" ht="15.75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23"/>
      <c r="N1" s="1"/>
    </row>
    <row r="2" spans="1:14" s="3" customFormat="1" ht="15.7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9"/>
    </row>
    <row r="3" spans="1:14" s="6" customFormat="1" ht="15.75">
      <c r="A3" s="34" t="s">
        <v>15</v>
      </c>
      <c r="B3" s="34" t="s">
        <v>14</v>
      </c>
      <c r="C3" s="34" t="s">
        <v>13</v>
      </c>
      <c r="D3" s="34"/>
      <c r="E3" s="88" t="s">
        <v>80</v>
      </c>
      <c r="F3" s="88"/>
      <c r="G3" s="88" t="s">
        <v>81</v>
      </c>
      <c r="H3" s="88"/>
      <c r="I3" s="88" t="s">
        <v>82</v>
      </c>
      <c r="J3" s="88"/>
      <c r="K3" s="88" t="s">
        <v>83</v>
      </c>
      <c r="L3" s="88"/>
      <c r="M3" s="10"/>
    </row>
    <row r="4" spans="1:14" ht="15.75">
      <c r="A4" s="30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4" ht="15.75">
      <c r="A5" s="30" t="s">
        <v>48</v>
      </c>
      <c r="B5" s="14" t="s">
        <v>49</v>
      </c>
      <c r="C5" s="37">
        <v>562.79999999999995</v>
      </c>
      <c r="D5" s="31" t="s">
        <v>25</v>
      </c>
      <c r="E5" s="36">
        <v>0</v>
      </c>
      <c r="F5" s="31" t="s">
        <v>12</v>
      </c>
      <c r="G5" s="36">
        <f t="shared" ref="G5:G10" si="0">PRODUCT(E5,C5)</f>
        <v>0</v>
      </c>
      <c r="H5" s="31" t="s">
        <v>12</v>
      </c>
      <c r="I5" s="31">
        <v>0</v>
      </c>
      <c r="J5" s="31" t="s">
        <v>12</v>
      </c>
      <c r="K5" s="36">
        <f t="shared" ref="K5:K10" si="1">PRODUCT(I5,C5)</f>
        <v>0</v>
      </c>
      <c r="L5" s="31" t="s">
        <v>12</v>
      </c>
      <c r="N5" s="12"/>
    </row>
    <row r="6" spans="1:14" ht="15.75">
      <c r="A6" s="31" t="s">
        <v>50</v>
      </c>
      <c r="B6" s="15" t="s">
        <v>51</v>
      </c>
      <c r="C6" s="38">
        <f>PRODUCT(C5,0.03)</f>
        <v>16.883999999999997</v>
      </c>
      <c r="D6" s="31" t="s">
        <v>18</v>
      </c>
      <c r="E6" s="79">
        <v>0</v>
      </c>
      <c r="F6" s="31" t="s">
        <v>12</v>
      </c>
      <c r="G6" s="36">
        <f t="shared" si="0"/>
        <v>0</v>
      </c>
      <c r="H6" s="31" t="s">
        <v>12</v>
      </c>
      <c r="I6" s="78">
        <v>0</v>
      </c>
      <c r="J6" s="31" t="s">
        <v>12</v>
      </c>
      <c r="K6" s="36">
        <f t="shared" si="1"/>
        <v>0</v>
      </c>
      <c r="L6" s="31" t="s">
        <v>12</v>
      </c>
      <c r="M6" s="13"/>
      <c r="N6" s="12"/>
    </row>
    <row r="7" spans="1:14" ht="15.75">
      <c r="A7" s="31" t="s">
        <v>52</v>
      </c>
      <c r="B7" s="15" t="s">
        <v>60</v>
      </c>
      <c r="C7" s="38">
        <f>PRODUCT(C5,0.39)</f>
        <v>219.49199999999999</v>
      </c>
      <c r="D7" s="31" t="s">
        <v>18</v>
      </c>
      <c r="E7" s="79">
        <v>0</v>
      </c>
      <c r="F7" s="31" t="s">
        <v>12</v>
      </c>
      <c r="G7" s="36">
        <f t="shared" si="0"/>
        <v>0</v>
      </c>
      <c r="H7" s="31" t="s">
        <v>12</v>
      </c>
      <c r="I7" s="78">
        <v>0</v>
      </c>
      <c r="J7" s="31" t="s">
        <v>12</v>
      </c>
      <c r="K7" s="36">
        <f t="shared" si="1"/>
        <v>0</v>
      </c>
      <c r="L7" s="31" t="s">
        <v>12</v>
      </c>
      <c r="N7" s="12"/>
    </row>
    <row r="8" spans="1:14" ht="15.75">
      <c r="A8" s="7" t="s">
        <v>23</v>
      </c>
      <c r="B8" s="14" t="s">
        <v>24</v>
      </c>
      <c r="C8" s="37">
        <v>56.3</v>
      </c>
      <c r="D8" s="31" t="s">
        <v>184</v>
      </c>
      <c r="E8" s="79">
        <v>0</v>
      </c>
      <c r="F8" s="31" t="s">
        <v>12</v>
      </c>
      <c r="G8" s="36">
        <f t="shared" si="0"/>
        <v>0</v>
      </c>
      <c r="H8" s="31" t="s">
        <v>12</v>
      </c>
      <c r="I8" s="78">
        <v>0</v>
      </c>
      <c r="J8" s="31" t="s">
        <v>12</v>
      </c>
      <c r="K8" s="36">
        <f t="shared" si="1"/>
        <v>0</v>
      </c>
      <c r="L8" s="31" t="s">
        <v>12</v>
      </c>
      <c r="M8" s="13"/>
      <c r="N8" s="12"/>
    </row>
    <row r="9" spans="1:14" ht="15.75">
      <c r="A9" s="7" t="s">
        <v>66</v>
      </c>
      <c r="B9" s="14" t="s">
        <v>67</v>
      </c>
      <c r="C9" s="37">
        <v>166</v>
      </c>
      <c r="D9" s="31" t="s">
        <v>22</v>
      </c>
      <c r="E9" s="79">
        <v>0</v>
      </c>
      <c r="F9" s="31" t="s">
        <v>12</v>
      </c>
      <c r="G9" s="36">
        <f t="shared" si="0"/>
        <v>0</v>
      </c>
      <c r="H9" s="31" t="s">
        <v>12</v>
      </c>
      <c r="I9" s="78">
        <v>0</v>
      </c>
      <c r="J9" s="31" t="s">
        <v>12</v>
      </c>
      <c r="K9" s="36">
        <f t="shared" si="1"/>
        <v>0</v>
      </c>
      <c r="L9" s="31" t="s">
        <v>12</v>
      </c>
      <c r="M9" s="13"/>
      <c r="N9" s="12"/>
    </row>
    <row r="10" spans="1:14" ht="15.75">
      <c r="A10" s="7" t="s">
        <v>69</v>
      </c>
      <c r="B10" s="14" t="s">
        <v>16</v>
      </c>
      <c r="C10" s="30">
        <v>14.4</v>
      </c>
      <c r="D10" s="7" t="s">
        <v>18</v>
      </c>
      <c r="E10" s="79">
        <v>0</v>
      </c>
      <c r="F10" s="7" t="s">
        <v>12</v>
      </c>
      <c r="G10" s="35">
        <f t="shared" si="0"/>
        <v>0</v>
      </c>
      <c r="H10" s="7" t="s">
        <v>12</v>
      </c>
      <c r="I10" s="78">
        <v>0</v>
      </c>
      <c r="J10" s="31" t="s">
        <v>12</v>
      </c>
      <c r="K10" s="36">
        <f t="shared" si="1"/>
        <v>0</v>
      </c>
      <c r="L10" s="31" t="s">
        <v>12</v>
      </c>
      <c r="M10" s="13"/>
      <c r="N10" s="12"/>
    </row>
    <row r="11" spans="1:14" ht="15.75">
      <c r="A11" s="7"/>
      <c r="B11" s="14"/>
      <c r="C11" s="37"/>
      <c r="D11" s="31"/>
      <c r="E11" s="79">
        <v>0</v>
      </c>
      <c r="F11" s="31"/>
      <c r="G11" s="36"/>
      <c r="H11" s="31"/>
      <c r="I11" s="78">
        <v>0</v>
      </c>
      <c r="J11" s="53"/>
      <c r="K11" s="54"/>
      <c r="L11" s="53"/>
      <c r="N11" s="12"/>
    </row>
    <row r="12" spans="1:14" ht="15.75">
      <c r="A12" s="30" t="s">
        <v>53</v>
      </c>
      <c r="B12" s="14" t="s">
        <v>49</v>
      </c>
      <c r="C12" s="37">
        <v>589</v>
      </c>
      <c r="D12" s="31" t="s">
        <v>25</v>
      </c>
      <c r="E12" s="79">
        <v>0</v>
      </c>
      <c r="F12" s="31" t="s">
        <v>12</v>
      </c>
      <c r="G12" s="36">
        <f t="shared" ref="G12:G17" si="2">PRODUCT(E12,C12)</f>
        <v>0</v>
      </c>
      <c r="H12" s="31" t="s">
        <v>12</v>
      </c>
      <c r="I12" s="78">
        <v>0</v>
      </c>
      <c r="J12" s="31" t="s">
        <v>12</v>
      </c>
      <c r="K12" s="36">
        <f t="shared" ref="K12:K17" si="3">PRODUCT(I12,C12)</f>
        <v>0</v>
      </c>
      <c r="L12" s="31" t="s">
        <v>12</v>
      </c>
      <c r="M12" s="13"/>
      <c r="N12" s="12"/>
    </row>
    <row r="13" spans="1:14" ht="15.75">
      <c r="A13" s="31" t="s">
        <v>50</v>
      </c>
      <c r="B13" s="15" t="s">
        <v>51</v>
      </c>
      <c r="C13" s="38">
        <f>PRODUCT(C12,0.03)</f>
        <v>17.669999999999998</v>
      </c>
      <c r="D13" s="31" t="s">
        <v>18</v>
      </c>
      <c r="E13" s="79">
        <v>0</v>
      </c>
      <c r="F13" s="31" t="s">
        <v>12</v>
      </c>
      <c r="G13" s="36">
        <f t="shared" si="2"/>
        <v>0</v>
      </c>
      <c r="H13" s="31" t="s">
        <v>12</v>
      </c>
      <c r="I13" s="78">
        <v>0</v>
      </c>
      <c r="J13" s="31" t="s">
        <v>12</v>
      </c>
      <c r="K13" s="36">
        <f t="shared" si="3"/>
        <v>0</v>
      </c>
      <c r="L13" s="31" t="s">
        <v>12</v>
      </c>
      <c r="M13" s="13"/>
      <c r="N13" s="12"/>
    </row>
    <row r="14" spans="1:14" ht="15.75">
      <c r="A14" s="31" t="s">
        <v>52</v>
      </c>
      <c r="B14" s="15" t="s">
        <v>60</v>
      </c>
      <c r="C14" s="38">
        <f>PRODUCT(C12,0.39)</f>
        <v>229.71</v>
      </c>
      <c r="D14" s="31" t="s">
        <v>18</v>
      </c>
      <c r="E14" s="79">
        <v>0</v>
      </c>
      <c r="F14" s="31" t="s">
        <v>12</v>
      </c>
      <c r="G14" s="36">
        <f t="shared" si="2"/>
        <v>0</v>
      </c>
      <c r="H14" s="31" t="s">
        <v>12</v>
      </c>
      <c r="I14" s="78">
        <v>0</v>
      </c>
      <c r="J14" s="31" t="s">
        <v>12</v>
      </c>
      <c r="K14" s="36">
        <f t="shared" si="3"/>
        <v>0</v>
      </c>
      <c r="L14" s="31" t="s">
        <v>12</v>
      </c>
      <c r="N14" s="12"/>
    </row>
    <row r="15" spans="1:14" ht="15.75">
      <c r="A15" s="7" t="s">
        <v>23</v>
      </c>
      <c r="B15" s="14" t="s">
        <v>24</v>
      </c>
      <c r="C15" s="37">
        <v>59</v>
      </c>
      <c r="D15" s="31" t="s">
        <v>184</v>
      </c>
      <c r="E15" s="79">
        <v>0</v>
      </c>
      <c r="F15" s="31" t="s">
        <v>12</v>
      </c>
      <c r="G15" s="36">
        <f t="shared" si="2"/>
        <v>0</v>
      </c>
      <c r="H15" s="31" t="s">
        <v>12</v>
      </c>
      <c r="I15" s="78">
        <v>0</v>
      </c>
      <c r="J15" s="31" t="s">
        <v>12</v>
      </c>
      <c r="K15" s="36">
        <f t="shared" si="3"/>
        <v>0</v>
      </c>
      <c r="L15" s="31" t="s">
        <v>12</v>
      </c>
      <c r="M15" s="13"/>
      <c r="N15" s="12"/>
    </row>
    <row r="16" spans="1:14" ht="15.75">
      <c r="A16" s="7" t="s">
        <v>66</v>
      </c>
      <c r="B16" s="14" t="s">
        <v>67</v>
      </c>
      <c r="C16" s="37">
        <v>173.4</v>
      </c>
      <c r="D16" s="31" t="s">
        <v>22</v>
      </c>
      <c r="E16" s="79">
        <v>0</v>
      </c>
      <c r="F16" s="31" t="s">
        <v>12</v>
      </c>
      <c r="G16" s="36">
        <f t="shared" si="2"/>
        <v>0</v>
      </c>
      <c r="H16" s="31" t="s">
        <v>12</v>
      </c>
      <c r="I16" s="78">
        <v>0</v>
      </c>
      <c r="J16" s="31" t="s">
        <v>12</v>
      </c>
      <c r="K16" s="36">
        <f t="shared" si="3"/>
        <v>0</v>
      </c>
      <c r="L16" s="31" t="s">
        <v>12</v>
      </c>
      <c r="M16" s="13"/>
      <c r="N16" s="12"/>
    </row>
    <row r="17" spans="1:14" ht="15.75">
      <c r="A17" s="7" t="s">
        <v>124</v>
      </c>
      <c r="B17" s="14" t="s">
        <v>16</v>
      </c>
      <c r="C17" s="30">
        <v>15.6</v>
      </c>
      <c r="D17" s="7" t="s">
        <v>18</v>
      </c>
      <c r="E17" s="79">
        <v>0</v>
      </c>
      <c r="F17" s="7" t="s">
        <v>12</v>
      </c>
      <c r="G17" s="35">
        <f t="shared" si="2"/>
        <v>0</v>
      </c>
      <c r="H17" s="7" t="s">
        <v>12</v>
      </c>
      <c r="I17" s="78">
        <v>0</v>
      </c>
      <c r="J17" s="31" t="s">
        <v>12</v>
      </c>
      <c r="K17" s="36">
        <f t="shared" si="3"/>
        <v>0</v>
      </c>
      <c r="L17" s="31" t="s">
        <v>12</v>
      </c>
      <c r="M17" s="13"/>
      <c r="N17" s="12"/>
    </row>
    <row r="18" spans="1:14" ht="31.5">
      <c r="A18" s="7" t="s">
        <v>189</v>
      </c>
      <c r="B18" s="14" t="s">
        <v>190</v>
      </c>
      <c r="C18" s="37">
        <v>120.4</v>
      </c>
      <c r="D18" s="31" t="s">
        <v>22</v>
      </c>
      <c r="E18" s="79">
        <v>0</v>
      </c>
      <c r="F18" s="31" t="s">
        <v>12</v>
      </c>
      <c r="G18" s="36">
        <f t="shared" ref="G18" si="4">PRODUCT(E18,C18)</f>
        <v>0</v>
      </c>
      <c r="H18" s="31" t="s">
        <v>12</v>
      </c>
      <c r="I18" s="78">
        <v>0</v>
      </c>
      <c r="J18" s="31" t="s">
        <v>12</v>
      </c>
      <c r="K18" s="36">
        <f t="shared" ref="K18" si="5">PRODUCT(I18,C18)</f>
        <v>0</v>
      </c>
      <c r="L18" s="31" t="s">
        <v>12</v>
      </c>
      <c r="M18" s="13"/>
      <c r="N18" s="12"/>
    </row>
    <row r="19" spans="1:14" ht="15.75">
      <c r="A19" s="7"/>
      <c r="B19" s="14"/>
      <c r="C19" s="37"/>
      <c r="D19" s="31"/>
      <c r="E19" s="79">
        <v>0</v>
      </c>
      <c r="F19" s="31"/>
      <c r="G19" s="36"/>
      <c r="H19" s="31"/>
      <c r="I19" s="78">
        <v>0</v>
      </c>
      <c r="J19" s="53"/>
      <c r="K19" s="54"/>
      <c r="L19" s="53"/>
      <c r="N19" s="12"/>
    </row>
    <row r="20" spans="1:14" ht="31.5">
      <c r="A20" s="30" t="s">
        <v>54</v>
      </c>
      <c r="B20" s="14" t="s">
        <v>73</v>
      </c>
      <c r="C20" s="37">
        <v>29</v>
      </c>
      <c r="D20" s="31" t="s">
        <v>25</v>
      </c>
      <c r="E20" s="79">
        <v>0</v>
      </c>
      <c r="F20" s="31" t="s">
        <v>12</v>
      </c>
      <c r="G20" s="36">
        <f>PRODUCT(E20,C20)</f>
        <v>0</v>
      </c>
      <c r="H20" s="31" t="s">
        <v>12</v>
      </c>
      <c r="I20" s="78">
        <v>0</v>
      </c>
      <c r="J20" s="31" t="s">
        <v>12</v>
      </c>
      <c r="K20" s="36">
        <f>PRODUCT(I20,C20)</f>
        <v>0</v>
      </c>
      <c r="L20" s="31" t="s">
        <v>12</v>
      </c>
      <c r="M20" s="13"/>
      <c r="N20" s="12"/>
    </row>
    <row r="21" spans="1:14" ht="15.75">
      <c r="A21" s="31" t="s">
        <v>50</v>
      </c>
      <c r="B21" s="15" t="s">
        <v>51</v>
      </c>
      <c r="C21" s="38">
        <f>PRODUCT(C20,0.03)</f>
        <v>0.87</v>
      </c>
      <c r="D21" s="31" t="s">
        <v>18</v>
      </c>
      <c r="E21" s="79">
        <v>0</v>
      </c>
      <c r="F21" s="31" t="s">
        <v>12</v>
      </c>
      <c r="G21" s="36">
        <f>PRODUCT(E21,C21)</f>
        <v>0</v>
      </c>
      <c r="H21" s="31" t="s">
        <v>12</v>
      </c>
      <c r="I21" s="78">
        <v>0</v>
      </c>
      <c r="J21" s="31" t="s">
        <v>12</v>
      </c>
      <c r="K21" s="36">
        <f>PRODUCT(I21,C21)</f>
        <v>0</v>
      </c>
      <c r="L21" s="31" t="s">
        <v>12</v>
      </c>
      <c r="M21" s="13"/>
      <c r="N21" s="12"/>
    </row>
    <row r="22" spans="1:14" ht="15.75">
      <c r="A22" s="31" t="s">
        <v>52</v>
      </c>
      <c r="B22" s="15" t="s">
        <v>60</v>
      </c>
      <c r="C22" s="38">
        <f>PRODUCT(C20,0.39)</f>
        <v>11.31</v>
      </c>
      <c r="D22" s="31" t="s">
        <v>18</v>
      </c>
      <c r="E22" s="79">
        <v>0</v>
      </c>
      <c r="F22" s="31" t="s">
        <v>12</v>
      </c>
      <c r="G22" s="36">
        <f>PRODUCT(E22,C22)</f>
        <v>0</v>
      </c>
      <c r="H22" s="31" t="s">
        <v>12</v>
      </c>
      <c r="I22" s="78">
        <v>0</v>
      </c>
      <c r="J22" s="31" t="s">
        <v>12</v>
      </c>
      <c r="K22" s="36">
        <f>PRODUCT(I22,C22)</f>
        <v>0</v>
      </c>
      <c r="L22" s="31" t="s">
        <v>12</v>
      </c>
      <c r="N22" s="12"/>
    </row>
    <row r="23" spans="1:14" ht="15.75">
      <c r="A23" s="7" t="s">
        <v>23</v>
      </c>
      <c r="B23" s="14" t="s">
        <v>24</v>
      </c>
      <c r="C23" s="37">
        <v>3</v>
      </c>
      <c r="D23" s="31" t="s">
        <v>184</v>
      </c>
      <c r="E23" s="79">
        <v>0</v>
      </c>
      <c r="F23" s="31" t="s">
        <v>12</v>
      </c>
      <c r="G23" s="36">
        <f>PRODUCT(E23,C23)</f>
        <v>0</v>
      </c>
      <c r="H23" s="31" t="s">
        <v>12</v>
      </c>
      <c r="I23" s="78">
        <v>0</v>
      </c>
      <c r="J23" s="31" t="s">
        <v>12</v>
      </c>
      <c r="K23" s="36">
        <f>PRODUCT(I23,C23)</f>
        <v>0</v>
      </c>
      <c r="L23" s="31" t="s">
        <v>12</v>
      </c>
      <c r="N23" s="12"/>
    </row>
    <row r="24" spans="1:14" ht="15.75">
      <c r="A24" s="7"/>
      <c r="B24" s="14"/>
      <c r="C24" s="37"/>
      <c r="D24" s="31"/>
      <c r="E24" s="79">
        <v>0</v>
      </c>
      <c r="F24" s="31"/>
      <c r="G24" s="36"/>
      <c r="H24" s="31"/>
      <c r="I24" s="78">
        <v>0</v>
      </c>
      <c r="J24" s="53"/>
      <c r="K24" s="54"/>
      <c r="L24" s="53"/>
      <c r="N24" s="12"/>
    </row>
    <row r="25" spans="1:14" ht="31.5">
      <c r="A25" s="30" t="s">
        <v>55</v>
      </c>
      <c r="B25" s="14" t="s">
        <v>57</v>
      </c>
      <c r="C25" s="37">
        <v>381</v>
      </c>
      <c r="D25" s="31" t="s">
        <v>25</v>
      </c>
      <c r="E25" s="79">
        <v>0</v>
      </c>
      <c r="F25" s="31" t="s">
        <v>12</v>
      </c>
      <c r="G25" s="36">
        <f>PRODUCT(E25,C25)</f>
        <v>0</v>
      </c>
      <c r="H25" s="31" t="s">
        <v>12</v>
      </c>
      <c r="I25" s="78">
        <v>0</v>
      </c>
      <c r="J25" s="31" t="s">
        <v>12</v>
      </c>
      <c r="K25" s="36">
        <f>PRODUCT(I25,C25)</f>
        <v>0</v>
      </c>
      <c r="L25" s="31" t="s">
        <v>12</v>
      </c>
      <c r="N25" s="12"/>
    </row>
    <row r="26" spans="1:14" ht="31.5">
      <c r="A26" s="31" t="s">
        <v>56</v>
      </c>
      <c r="B26" s="15" t="s">
        <v>58</v>
      </c>
      <c r="C26" s="38">
        <f>PRODUCT(C25,0.1)</f>
        <v>38.1</v>
      </c>
      <c r="D26" s="31" t="s">
        <v>18</v>
      </c>
      <c r="E26" s="79">
        <v>0</v>
      </c>
      <c r="F26" s="31" t="s">
        <v>12</v>
      </c>
      <c r="G26" s="36">
        <f>PRODUCT(E26,C26)</f>
        <v>0</v>
      </c>
      <c r="H26" s="31" t="s">
        <v>12</v>
      </c>
      <c r="I26" s="78">
        <v>0</v>
      </c>
      <c r="J26" s="31" t="s">
        <v>12</v>
      </c>
      <c r="K26" s="36">
        <f>PRODUCT(I26,C26)</f>
        <v>0</v>
      </c>
      <c r="L26" s="31" t="s">
        <v>12</v>
      </c>
      <c r="N26" s="12"/>
    </row>
    <row r="27" spans="1:14" ht="15.75">
      <c r="A27" s="31" t="s">
        <v>52</v>
      </c>
      <c r="B27" s="15" t="s">
        <v>59</v>
      </c>
      <c r="C27" s="38">
        <f>PRODUCT(C25,0.3)</f>
        <v>114.3</v>
      </c>
      <c r="D27" s="31" t="s">
        <v>18</v>
      </c>
      <c r="E27" s="79">
        <v>0</v>
      </c>
      <c r="F27" s="31" t="s">
        <v>12</v>
      </c>
      <c r="G27" s="36">
        <f>PRODUCT(E27,C27)</f>
        <v>0</v>
      </c>
      <c r="H27" s="31" t="s">
        <v>12</v>
      </c>
      <c r="I27" s="78">
        <v>0</v>
      </c>
      <c r="J27" s="31" t="s">
        <v>12</v>
      </c>
      <c r="K27" s="36">
        <f>PRODUCT(I27,C27)</f>
        <v>0</v>
      </c>
      <c r="L27" s="31" t="s">
        <v>12</v>
      </c>
      <c r="N27" s="12"/>
    </row>
    <row r="28" spans="1:14" ht="15.75">
      <c r="A28" s="7" t="s">
        <v>23</v>
      </c>
      <c r="B28" s="14" t="s">
        <v>24</v>
      </c>
      <c r="C28" s="37">
        <v>38.1</v>
      </c>
      <c r="D28" s="31" t="s">
        <v>184</v>
      </c>
      <c r="E28" s="79">
        <v>0</v>
      </c>
      <c r="F28" s="31" t="s">
        <v>12</v>
      </c>
      <c r="G28" s="36">
        <f>PRODUCT(E28,C28)</f>
        <v>0</v>
      </c>
      <c r="H28" s="31" t="s">
        <v>12</v>
      </c>
      <c r="I28" s="78">
        <v>0</v>
      </c>
      <c r="J28" s="31" t="s">
        <v>12</v>
      </c>
      <c r="K28" s="36">
        <f>PRODUCT(I28,C28)</f>
        <v>0</v>
      </c>
      <c r="L28" s="31" t="s">
        <v>12</v>
      </c>
      <c r="M28" s="13"/>
      <c r="N28" s="12"/>
    </row>
    <row r="29" spans="1:14" ht="15.75">
      <c r="A29" s="7"/>
      <c r="B29" s="14"/>
      <c r="C29" s="37"/>
      <c r="D29" s="31"/>
      <c r="E29" s="79">
        <v>0</v>
      </c>
      <c r="F29" s="31"/>
      <c r="G29" s="36"/>
      <c r="H29" s="31"/>
      <c r="I29" s="78">
        <v>0</v>
      </c>
      <c r="J29" s="53"/>
      <c r="K29" s="54"/>
      <c r="L29" s="53"/>
      <c r="N29" s="12"/>
    </row>
    <row r="30" spans="1:14" ht="15.75">
      <c r="A30" s="30" t="s">
        <v>61</v>
      </c>
      <c r="B30" s="14" t="s">
        <v>79</v>
      </c>
      <c r="C30" s="37">
        <v>322.3</v>
      </c>
      <c r="D30" s="31" t="s">
        <v>25</v>
      </c>
      <c r="E30" s="79">
        <v>0</v>
      </c>
      <c r="F30" s="31" t="s">
        <v>12</v>
      </c>
      <c r="G30" s="36">
        <f t="shared" ref="G30:G35" si="6">PRODUCT(E30,C30)</f>
        <v>0</v>
      </c>
      <c r="H30" s="31" t="s">
        <v>12</v>
      </c>
      <c r="I30" s="78">
        <v>0</v>
      </c>
      <c r="J30" s="31" t="s">
        <v>12</v>
      </c>
      <c r="K30" s="36">
        <f t="shared" ref="K30:K35" si="7">PRODUCT(I30,C30)</f>
        <v>0</v>
      </c>
      <c r="L30" s="31" t="s">
        <v>12</v>
      </c>
      <c r="N30" s="12"/>
    </row>
    <row r="31" spans="1:14" ht="15.75">
      <c r="A31" s="31" t="s">
        <v>62</v>
      </c>
      <c r="B31" s="15" t="s">
        <v>63</v>
      </c>
      <c r="C31" s="38">
        <f>PRODUCT(C30,0.1)</f>
        <v>32.230000000000004</v>
      </c>
      <c r="D31" s="31" t="s">
        <v>18</v>
      </c>
      <c r="E31" s="79">
        <v>0</v>
      </c>
      <c r="F31" s="31" t="s">
        <v>12</v>
      </c>
      <c r="G31" s="36">
        <f t="shared" si="6"/>
        <v>0</v>
      </c>
      <c r="H31" s="31" t="s">
        <v>12</v>
      </c>
      <c r="I31" s="78">
        <v>0</v>
      </c>
      <c r="J31" s="31" t="s">
        <v>12</v>
      </c>
      <c r="K31" s="36">
        <f t="shared" si="7"/>
        <v>0</v>
      </c>
      <c r="L31" s="31" t="s">
        <v>12</v>
      </c>
      <c r="M31" s="13"/>
      <c r="N31" s="12"/>
    </row>
    <row r="32" spans="1:14" ht="15.75">
      <c r="A32" s="31" t="s">
        <v>52</v>
      </c>
      <c r="B32" s="15" t="s">
        <v>64</v>
      </c>
      <c r="C32" s="38">
        <f>PRODUCT(C30,0.2)</f>
        <v>64.460000000000008</v>
      </c>
      <c r="D32" s="31" t="s">
        <v>18</v>
      </c>
      <c r="E32" s="79">
        <v>0</v>
      </c>
      <c r="F32" s="31" t="s">
        <v>12</v>
      </c>
      <c r="G32" s="36">
        <f t="shared" si="6"/>
        <v>0</v>
      </c>
      <c r="H32" s="31" t="s">
        <v>12</v>
      </c>
      <c r="I32" s="78">
        <v>0</v>
      </c>
      <c r="J32" s="31" t="s">
        <v>12</v>
      </c>
      <c r="K32" s="36">
        <f t="shared" si="7"/>
        <v>0</v>
      </c>
      <c r="L32" s="31" t="s">
        <v>12</v>
      </c>
      <c r="N32" s="12"/>
    </row>
    <row r="33" spans="1:14" ht="15.75">
      <c r="A33" s="7" t="s">
        <v>23</v>
      </c>
      <c r="B33" s="14" t="s">
        <v>24</v>
      </c>
      <c r="C33" s="37">
        <v>32.299999999999997</v>
      </c>
      <c r="D33" s="31" t="s">
        <v>184</v>
      </c>
      <c r="E33" s="79">
        <v>0</v>
      </c>
      <c r="F33" s="31" t="s">
        <v>12</v>
      </c>
      <c r="G33" s="36">
        <f t="shared" si="6"/>
        <v>0</v>
      </c>
      <c r="H33" s="31" t="s">
        <v>12</v>
      </c>
      <c r="I33" s="78">
        <v>0</v>
      </c>
      <c r="J33" s="31" t="s">
        <v>12</v>
      </c>
      <c r="K33" s="36">
        <f t="shared" si="7"/>
        <v>0</v>
      </c>
      <c r="L33" s="31" t="s">
        <v>12</v>
      </c>
      <c r="M33" s="13"/>
      <c r="N33" s="12"/>
    </row>
    <row r="34" spans="1:14" ht="15.75">
      <c r="A34" s="7" t="s">
        <v>66</v>
      </c>
      <c r="B34" s="14" t="s">
        <v>67</v>
      </c>
      <c r="C34" s="37">
        <v>231.5</v>
      </c>
      <c r="D34" s="31" t="s">
        <v>22</v>
      </c>
      <c r="E34" s="79">
        <v>0</v>
      </c>
      <c r="F34" s="31" t="s">
        <v>12</v>
      </c>
      <c r="G34" s="36">
        <f t="shared" si="6"/>
        <v>0</v>
      </c>
      <c r="H34" s="31" t="s">
        <v>12</v>
      </c>
      <c r="I34" s="78">
        <v>0</v>
      </c>
      <c r="J34" s="31" t="s">
        <v>12</v>
      </c>
      <c r="K34" s="36">
        <f t="shared" si="7"/>
        <v>0</v>
      </c>
      <c r="L34" s="31" t="s">
        <v>12</v>
      </c>
      <c r="M34" s="13"/>
      <c r="N34" s="12"/>
    </row>
    <row r="35" spans="1:14" ht="15.75">
      <c r="A35" s="7" t="s">
        <v>103</v>
      </c>
      <c r="B35" s="14" t="s">
        <v>16</v>
      </c>
      <c r="C35" s="30">
        <v>20.85</v>
      </c>
      <c r="D35" s="7" t="s">
        <v>18</v>
      </c>
      <c r="E35" s="79">
        <v>0</v>
      </c>
      <c r="F35" s="7" t="s">
        <v>12</v>
      </c>
      <c r="G35" s="35">
        <f t="shared" si="6"/>
        <v>0</v>
      </c>
      <c r="H35" s="7" t="s">
        <v>12</v>
      </c>
      <c r="I35" s="78">
        <v>0</v>
      </c>
      <c r="J35" s="31" t="s">
        <v>12</v>
      </c>
      <c r="K35" s="36">
        <f t="shared" si="7"/>
        <v>0</v>
      </c>
      <c r="L35" s="31" t="s">
        <v>12</v>
      </c>
      <c r="M35" s="13"/>
      <c r="N35" s="12"/>
    </row>
    <row r="36" spans="1:14" s="3" customFormat="1" ht="15.75">
      <c r="A36" s="30"/>
      <c r="B36" s="14"/>
      <c r="C36" s="7"/>
      <c r="D36" s="7"/>
      <c r="E36" s="79">
        <v>0</v>
      </c>
      <c r="F36" s="7"/>
      <c r="G36" s="7"/>
      <c r="H36" s="7"/>
      <c r="I36" s="78">
        <v>0</v>
      </c>
      <c r="J36" s="7"/>
      <c r="K36" s="7"/>
      <c r="L36" s="7"/>
      <c r="M36" s="5"/>
      <c r="N36"/>
    </row>
    <row r="37" spans="1:14" ht="15.75">
      <c r="A37" s="32" t="s">
        <v>5</v>
      </c>
      <c r="B37" s="55"/>
      <c r="C37" s="33"/>
      <c r="D37" s="33"/>
      <c r="E37" s="79">
        <v>0</v>
      </c>
      <c r="F37" s="33"/>
      <c r="G37" s="33"/>
      <c r="H37" s="33"/>
      <c r="I37" s="78">
        <v>0</v>
      </c>
      <c r="J37" s="33"/>
      <c r="K37" s="33"/>
      <c r="L37" s="33"/>
      <c r="M37" s="8"/>
      <c r="N37" s="2"/>
    </row>
    <row r="38" spans="1:14" ht="15.75">
      <c r="A38" s="30"/>
      <c r="B38" s="14"/>
      <c r="C38" s="7"/>
      <c r="D38" s="7"/>
      <c r="E38" s="79">
        <v>0</v>
      </c>
      <c r="F38" s="7"/>
      <c r="G38" s="7"/>
      <c r="H38" s="7"/>
      <c r="I38" s="78">
        <v>0</v>
      </c>
      <c r="J38" s="7"/>
      <c r="K38" s="7"/>
      <c r="L38" s="7"/>
    </row>
    <row r="39" spans="1:14" ht="15.75">
      <c r="A39" s="7" t="s">
        <v>21</v>
      </c>
      <c r="B39" s="14" t="s">
        <v>32</v>
      </c>
      <c r="C39" s="37">
        <v>10.7</v>
      </c>
      <c r="D39" s="31" t="s">
        <v>22</v>
      </c>
      <c r="E39" s="79">
        <v>0</v>
      </c>
      <c r="F39" s="31" t="s">
        <v>12</v>
      </c>
      <c r="G39" s="36">
        <f>PRODUCT(E39,C39)</f>
        <v>0</v>
      </c>
      <c r="H39" s="31" t="s">
        <v>12</v>
      </c>
      <c r="I39" s="78">
        <v>0</v>
      </c>
      <c r="J39" s="31" t="s">
        <v>12</v>
      </c>
      <c r="K39" s="36">
        <f>PRODUCT(I39,C39)</f>
        <v>0</v>
      </c>
      <c r="L39" s="31" t="s">
        <v>12</v>
      </c>
      <c r="M39" s="13"/>
      <c r="N39" s="12"/>
    </row>
    <row r="40" spans="1:14" ht="15.75">
      <c r="A40" s="7" t="s">
        <v>33</v>
      </c>
      <c r="B40" s="14" t="s">
        <v>36</v>
      </c>
      <c r="C40" s="30">
        <v>2</v>
      </c>
      <c r="D40" s="7" t="s">
        <v>11</v>
      </c>
      <c r="E40" s="79">
        <v>0</v>
      </c>
      <c r="F40" s="7" t="s">
        <v>12</v>
      </c>
      <c r="G40" s="35">
        <f>PRODUCT(E40,C40)</f>
        <v>0</v>
      </c>
      <c r="H40" s="7" t="s">
        <v>12</v>
      </c>
      <c r="I40" s="78">
        <v>0</v>
      </c>
      <c r="J40" s="31" t="s">
        <v>12</v>
      </c>
      <c r="K40" s="36">
        <f>PRODUCT(I40,C40)</f>
        <v>0</v>
      </c>
      <c r="L40" s="31" t="s">
        <v>12</v>
      </c>
      <c r="M40" s="13"/>
    </row>
    <row r="41" spans="1:14" ht="15.75">
      <c r="A41" s="7" t="s">
        <v>34</v>
      </c>
      <c r="B41" s="14" t="s">
        <v>37</v>
      </c>
      <c r="C41" s="30">
        <v>2</v>
      </c>
      <c r="D41" s="7" t="s">
        <v>11</v>
      </c>
      <c r="E41" s="79">
        <v>0</v>
      </c>
      <c r="F41" s="7" t="s">
        <v>12</v>
      </c>
      <c r="G41" s="35">
        <f>PRODUCT(E41,C41)</f>
        <v>0</v>
      </c>
      <c r="H41" s="7" t="s">
        <v>12</v>
      </c>
      <c r="I41" s="78">
        <v>0</v>
      </c>
      <c r="J41" s="31" t="s">
        <v>12</v>
      </c>
      <c r="K41" s="36">
        <f>PRODUCT(I41,C41)</f>
        <v>0</v>
      </c>
      <c r="L41" s="31" t="s">
        <v>12</v>
      </c>
      <c r="M41" s="13"/>
    </row>
    <row r="42" spans="1:14" ht="15.75">
      <c r="A42" s="7" t="s">
        <v>38</v>
      </c>
      <c r="B42" s="14" t="s">
        <v>39</v>
      </c>
      <c r="C42" s="30">
        <v>4</v>
      </c>
      <c r="D42" s="7" t="s">
        <v>11</v>
      </c>
      <c r="E42" s="79">
        <v>0</v>
      </c>
      <c r="F42" s="7" t="s">
        <v>12</v>
      </c>
      <c r="G42" s="35">
        <f>PRODUCT(E42,C42)</f>
        <v>0</v>
      </c>
      <c r="H42" s="7" t="s">
        <v>12</v>
      </c>
      <c r="I42" s="78">
        <v>0</v>
      </c>
      <c r="J42" s="31" t="s">
        <v>12</v>
      </c>
      <c r="K42" s="36">
        <f>PRODUCT(I42,C42)</f>
        <v>0</v>
      </c>
      <c r="L42" s="31" t="s">
        <v>12</v>
      </c>
      <c r="M42" s="13"/>
    </row>
    <row r="43" spans="1:14" ht="15.75">
      <c r="A43" s="7" t="s">
        <v>35</v>
      </c>
      <c r="B43" s="14" t="s">
        <v>16</v>
      </c>
      <c r="C43" s="30">
        <v>0.15</v>
      </c>
      <c r="D43" s="7" t="s">
        <v>18</v>
      </c>
      <c r="E43" s="79">
        <v>0</v>
      </c>
      <c r="F43" s="7" t="s">
        <v>12</v>
      </c>
      <c r="G43" s="35">
        <f>PRODUCT(E43,C43)</f>
        <v>0</v>
      </c>
      <c r="H43" s="7" t="s">
        <v>12</v>
      </c>
      <c r="I43" s="78">
        <v>0</v>
      </c>
      <c r="J43" s="31" t="s">
        <v>12</v>
      </c>
      <c r="K43" s="36">
        <f>PRODUCT(I43,C43)</f>
        <v>0</v>
      </c>
      <c r="L43" s="31" t="s">
        <v>12</v>
      </c>
      <c r="M43" s="13"/>
      <c r="N43" s="12"/>
    </row>
    <row r="44" spans="1:14" ht="15.75">
      <c r="A44" s="30"/>
      <c r="B44" s="7"/>
      <c r="C44" s="7"/>
      <c r="D44" s="7"/>
      <c r="E44" s="79">
        <v>0</v>
      </c>
      <c r="F44" s="7"/>
      <c r="G44" s="7"/>
      <c r="H44" s="7"/>
      <c r="I44" s="78">
        <v>0</v>
      </c>
      <c r="J44" s="7"/>
      <c r="K44" s="7"/>
      <c r="L44" s="7"/>
    </row>
    <row r="45" spans="1:14" ht="15.75">
      <c r="A45" s="32" t="s">
        <v>6</v>
      </c>
      <c r="B45" s="33"/>
      <c r="C45" s="33"/>
      <c r="D45" s="33"/>
      <c r="E45" s="79">
        <v>0</v>
      </c>
      <c r="F45" s="33"/>
      <c r="G45" s="33"/>
      <c r="H45" s="33"/>
      <c r="I45" s="78">
        <v>0</v>
      </c>
      <c r="J45" s="33"/>
      <c r="K45" s="33"/>
      <c r="L45" s="33"/>
      <c r="M45" s="8"/>
      <c r="N45" s="2"/>
    </row>
    <row r="46" spans="1:14" ht="15.75">
      <c r="A46" s="30"/>
      <c r="B46" s="7"/>
      <c r="C46" s="7"/>
      <c r="D46" s="7"/>
      <c r="E46" s="79">
        <v>0</v>
      </c>
      <c r="F46" s="7"/>
      <c r="G46" s="7"/>
      <c r="H46" s="7"/>
      <c r="I46" s="78">
        <v>0</v>
      </c>
      <c r="J46" s="7"/>
      <c r="K46" s="7"/>
      <c r="L46" s="7"/>
    </row>
    <row r="47" spans="1:14" ht="15.75">
      <c r="A47" s="7" t="s">
        <v>45</v>
      </c>
      <c r="B47" s="7" t="s">
        <v>46</v>
      </c>
      <c r="C47" s="37">
        <v>27.2</v>
      </c>
      <c r="D47" s="31" t="s">
        <v>22</v>
      </c>
      <c r="E47" s="79">
        <v>0</v>
      </c>
      <c r="F47" s="31" t="s">
        <v>12</v>
      </c>
      <c r="G47" s="36">
        <f>PRODUCT(E47,C47)</f>
        <v>0</v>
      </c>
      <c r="H47" s="31" t="s">
        <v>12</v>
      </c>
      <c r="I47" s="78">
        <v>0</v>
      </c>
      <c r="J47" s="31" t="s">
        <v>12</v>
      </c>
      <c r="K47" s="36">
        <f>PRODUCT(I47,C47)</f>
        <v>0</v>
      </c>
      <c r="L47" s="31" t="s">
        <v>12</v>
      </c>
      <c r="M47" s="13"/>
      <c r="N47" s="12"/>
    </row>
    <row r="48" spans="1:14" ht="15.7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4" s="7" customFormat="1" ht="15.75">
      <c r="A49" s="39" t="s">
        <v>94</v>
      </c>
      <c r="B49" s="40"/>
      <c r="C49" s="40"/>
      <c r="D49" s="40"/>
      <c r="E49" s="39" t="s">
        <v>149</v>
      </c>
      <c r="F49" s="39"/>
      <c r="G49" s="41">
        <f>SUM(G5:G48)</f>
        <v>0</v>
      </c>
      <c r="H49" s="39" t="s">
        <v>12</v>
      </c>
      <c r="I49" s="39" t="s">
        <v>150</v>
      </c>
      <c r="J49" s="39"/>
      <c r="K49" s="41">
        <f>SUM(K5:K48)</f>
        <v>0</v>
      </c>
      <c r="L49" s="39" t="s">
        <v>12</v>
      </c>
      <c r="M49" s="41"/>
      <c r="N49" s="39"/>
    </row>
  </sheetData>
  <mergeCells count="4">
    <mergeCell ref="E3:F3"/>
    <mergeCell ref="G3:H3"/>
    <mergeCell ref="I3:J3"/>
    <mergeCell ref="K3:L3"/>
  </mergeCells>
  <pageMargins left="0.7" right="0.7" top="0.75" bottom="0.75" header="0.3" footer="0.3"/>
  <pageSetup paperSize="9" scale="41" orientation="portrait" r:id="rId1"/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V83"/>
  <sheetViews>
    <sheetView view="pageBreakPreview" zoomScaleSheetLayoutView="100" workbookViewId="0">
      <selection activeCell="I9" sqref="I9"/>
    </sheetView>
  </sheetViews>
  <sheetFormatPr defaultRowHeight="15.75"/>
  <cols>
    <col min="1" max="1" width="15.140625" style="7" customWidth="1"/>
    <col min="2" max="2" width="30.5703125" style="14" customWidth="1"/>
    <col min="3" max="3" width="13.42578125" style="7" customWidth="1"/>
    <col min="4" max="4" width="9.140625" style="7"/>
    <col min="5" max="5" width="11.7109375" style="7" customWidth="1"/>
    <col min="6" max="6" width="5" style="7" customWidth="1"/>
    <col min="7" max="7" width="14" style="7" customWidth="1"/>
    <col min="8" max="8" width="5.28515625" style="7" customWidth="1"/>
    <col min="9" max="9" width="9.140625" style="7"/>
    <col min="10" max="10" width="4.28515625" style="7" customWidth="1"/>
    <col min="11" max="11" width="18.28515625" style="7" customWidth="1"/>
    <col min="12" max="12" width="4.28515625" style="7" customWidth="1"/>
    <col min="13" max="13" width="17.140625" style="7" customWidth="1"/>
    <col min="14" max="14" width="5.42578125" style="7" customWidth="1"/>
    <col min="16" max="16" width="32.140625" customWidth="1"/>
  </cols>
  <sheetData>
    <row r="1" spans="1:16">
      <c r="A1" s="32" t="s">
        <v>31</v>
      </c>
      <c r="B1" s="55"/>
      <c r="C1" s="33"/>
      <c r="D1" s="33"/>
      <c r="E1" s="33"/>
      <c r="F1" s="33"/>
      <c r="G1" s="33"/>
      <c r="H1" s="33"/>
      <c r="I1" s="33"/>
      <c r="J1" s="33"/>
      <c r="K1" s="33"/>
      <c r="L1" s="33"/>
      <c r="M1" s="49"/>
      <c r="N1" s="32"/>
    </row>
    <row r="2" spans="1:16">
      <c r="A2" s="34" t="s">
        <v>15</v>
      </c>
      <c r="B2" s="74" t="s">
        <v>14</v>
      </c>
      <c r="C2" s="88" t="s">
        <v>13</v>
      </c>
      <c r="D2" s="88"/>
      <c r="E2" s="88" t="s">
        <v>80</v>
      </c>
      <c r="F2" s="88"/>
      <c r="G2" s="88" t="s">
        <v>81</v>
      </c>
      <c r="H2" s="88"/>
      <c r="I2" s="88" t="s">
        <v>82</v>
      </c>
      <c r="J2" s="88"/>
      <c r="K2" s="88" t="s">
        <v>83</v>
      </c>
      <c r="L2" s="88"/>
      <c r="M2" s="50"/>
      <c r="N2" s="56"/>
    </row>
    <row r="3" spans="1:16">
      <c r="M3" s="35"/>
    </row>
    <row r="4" spans="1:16" ht="64.5" customHeight="1">
      <c r="A4" s="7" t="s">
        <v>47</v>
      </c>
      <c r="B4" s="14" t="s">
        <v>72</v>
      </c>
      <c r="C4" s="37">
        <v>344.9</v>
      </c>
      <c r="D4" s="31" t="s">
        <v>184</v>
      </c>
      <c r="E4" s="36">
        <v>0</v>
      </c>
      <c r="F4" s="31" t="s">
        <v>12</v>
      </c>
      <c r="G4" s="36">
        <f>PRODUCT(E4,C4)</f>
        <v>0</v>
      </c>
      <c r="H4" s="31" t="s">
        <v>12</v>
      </c>
      <c r="I4" s="31">
        <v>0</v>
      </c>
      <c r="J4" s="31" t="s">
        <v>12</v>
      </c>
      <c r="K4" s="36">
        <f t="shared" ref="K4:K7" si="0">PRODUCT(I4,C4)</f>
        <v>0</v>
      </c>
      <c r="L4" s="31" t="s">
        <v>12</v>
      </c>
      <c r="M4" s="36"/>
      <c r="N4" s="31"/>
    </row>
    <row r="5" spans="1:16" ht="13.5" customHeight="1">
      <c r="C5" s="37"/>
      <c r="D5" s="31"/>
      <c r="E5" s="36"/>
      <c r="F5" s="31"/>
      <c r="G5" s="36"/>
      <c r="H5" s="31"/>
      <c r="I5" s="78">
        <v>0</v>
      </c>
      <c r="J5" s="31"/>
      <c r="K5" s="36"/>
      <c r="L5" s="31"/>
      <c r="M5" s="36"/>
      <c r="N5" s="31"/>
    </row>
    <row r="6" spans="1:16" ht="64.5" customHeight="1">
      <c r="A6" s="7" t="s">
        <v>47</v>
      </c>
      <c r="B6" s="14" t="s">
        <v>188</v>
      </c>
      <c r="C6" s="37">
        <v>344.9</v>
      </c>
      <c r="D6" s="31" t="s">
        <v>184</v>
      </c>
      <c r="E6" s="79">
        <v>0</v>
      </c>
      <c r="F6" s="31" t="s">
        <v>12</v>
      </c>
      <c r="G6" s="36">
        <f>PRODUCT(E6,C6)</f>
        <v>0</v>
      </c>
      <c r="H6" s="31" t="s">
        <v>12</v>
      </c>
      <c r="I6" s="78">
        <v>0</v>
      </c>
      <c r="J6" s="31" t="s">
        <v>12</v>
      </c>
      <c r="K6" s="36">
        <f t="shared" ref="K6" si="1">PRODUCT(I6,C6)</f>
        <v>0</v>
      </c>
      <c r="L6" s="31" t="s">
        <v>12</v>
      </c>
      <c r="M6" s="36"/>
      <c r="N6" s="31"/>
    </row>
    <row r="7" spans="1:16" ht="66.75" customHeight="1">
      <c r="A7" s="7" t="s">
        <v>70</v>
      </c>
      <c r="B7" s="14" t="s">
        <v>71</v>
      </c>
      <c r="C7" s="37">
        <v>165</v>
      </c>
      <c r="D7" s="31" t="s">
        <v>22</v>
      </c>
      <c r="E7" s="79">
        <v>0</v>
      </c>
      <c r="F7" s="31" t="s">
        <v>12</v>
      </c>
      <c r="G7" s="36">
        <f>PRODUCT(E7,C7)</f>
        <v>0</v>
      </c>
      <c r="H7" s="31" t="s">
        <v>12</v>
      </c>
      <c r="I7" s="78">
        <v>0</v>
      </c>
      <c r="J7" s="31" t="s">
        <v>12</v>
      </c>
      <c r="K7" s="36">
        <f t="shared" si="0"/>
        <v>0</v>
      </c>
      <c r="L7" s="31" t="s">
        <v>12</v>
      </c>
      <c r="M7" s="36"/>
      <c r="N7" s="31"/>
    </row>
    <row r="8" spans="1:16">
      <c r="E8" s="79">
        <v>0</v>
      </c>
      <c r="I8" s="78">
        <v>0</v>
      </c>
      <c r="K8" s="36"/>
      <c r="L8" s="31"/>
      <c r="M8" s="36"/>
      <c r="N8" s="31"/>
    </row>
    <row r="9" spans="1:16" ht="94.5">
      <c r="A9" s="7" t="s">
        <v>125</v>
      </c>
      <c r="B9" s="57" t="s">
        <v>180</v>
      </c>
      <c r="C9" s="58">
        <v>6.34</v>
      </c>
      <c r="D9" s="14" t="s">
        <v>181</v>
      </c>
      <c r="E9" s="79">
        <v>0</v>
      </c>
      <c r="F9" s="59" t="s">
        <v>12</v>
      </c>
      <c r="G9" s="59">
        <v>0</v>
      </c>
      <c r="H9" s="59" t="s">
        <v>12</v>
      </c>
      <c r="I9" s="78">
        <v>0</v>
      </c>
      <c r="J9" s="60" t="s">
        <v>12</v>
      </c>
      <c r="K9" s="36">
        <f t="shared" ref="K9" si="2">PRODUCT(I9,C9)</f>
        <v>0</v>
      </c>
      <c r="L9" s="31" t="s">
        <v>12</v>
      </c>
      <c r="M9" s="36"/>
      <c r="N9" s="31"/>
    </row>
    <row r="10" spans="1:16">
      <c r="E10" s="79">
        <v>0</v>
      </c>
      <c r="I10" s="78">
        <v>0</v>
      </c>
    </row>
    <row r="11" spans="1:16" ht="63">
      <c r="A11" s="7" t="s">
        <v>126</v>
      </c>
      <c r="B11" s="61" t="s">
        <v>104</v>
      </c>
      <c r="C11" s="58">
        <v>420</v>
      </c>
      <c r="D11" s="14" t="s">
        <v>11</v>
      </c>
      <c r="E11" s="79">
        <v>0</v>
      </c>
      <c r="F11" s="59" t="s">
        <v>12</v>
      </c>
      <c r="G11" s="59">
        <v>0</v>
      </c>
      <c r="H11" s="59" t="s">
        <v>12</v>
      </c>
      <c r="I11" s="78">
        <v>0</v>
      </c>
      <c r="J11" s="60" t="s">
        <v>12</v>
      </c>
      <c r="K11" s="36">
        <f t="shared" ref="K11" si="3">PRODUCT(I11,C11)</f>
        <v>0</v>
      </c>
      <c r="L11" s="31" t="s">
        <v>12</v>
      </c>
      <c r="M11" s="36"/>
      <c r="N11" s="31"/>
      <c r="O11" s="22"/>
      <c r="P11" s="22"/>
    </row>
    <row r="12" spans="1:16">
      <c r="E12" s="79">
        <v>0</v>
      </c>
      <c r="F12" s="59"/>
      <c r="G12" s="59"/>
      <c r="H12" s="59"/>
      <c r="I12" s="78">
        <v>0</v>
      </c>
      <c r="J12" s="60"/>
      <c r="K12" s="36"/>
      <c r="L12" s="31"/>
      <c r="M12" s="36"/>
      <c r="N12" s="31"/>
      <c r="O12" s="22"/>
    </row>
    <row r="13" spans="1:16" ht="63">
      <c r="A13" s="7" t="s">
        <v>126</v>
      </c>
      <c r="B13" s="57" t="s">
        <v>105</v>
      </c>
      <c r="C13" s="58">
        <v>1822</v>
      </c>
      <c r="D13" s="14" t="s">
        <v>11</v>
      </c>
      <c r="E13" s="79">
        <v>0</v>
      </c>
      <c r="F13" s="59" t="s">
        <v>12</v>
      </c>
      <c r="G13" s="59">
        <v>0</v>
      </c>
      <c r="H13" s="59" t="s">
        <v>12</v>
      </c>
      <c r="I13" s="78">
        <v>0</v>
      </c>
      <c r="J13" s="60" t="s">
        <v>12</v>
      </c>
      <c r="K13" s="36">
        <f t="shared" ref="K13" si="4">PRODUCT(I13,C13)</f>
        <v>0</v>
      </c>
      <c r="L13" s="31" t="s">
        <v>12</v>
      </c>
      <c r="M13" s="36"/>
      <c r="N13" s="31"/>
      <c r="O13" s="22"/>
    </row>
    <row r="14" spans="1:16">
      <c r="E14" s="79">
        <v>0</v>
      </c>
      <c r="I14" s="78">
        <v>0</v>
      </c>
    </row>
    <row r="15" spans="1:16" ht="63">
      <c r="A15" s="7" t="s">
        <v>126</v>
      </c>
      <c r="B15" s="57" t="s">
        <v>106</v>
      </c>
      <c r="C15" s="58">
        <v>90</v>
      </c>
      <c r="D15" s="15" t="s">
        <v>11</v>
      </c>
      <c r="E15" s="79">
        <v>0</v>
      </c>
      <c r="F15" s="59" t="s">
        <v>12</v>
      </c>
      <c r="G15" s="59">
        <v>0</v>
      </c>
      <c r="H15" s="59" t="s">
        <v>12</v>
      </c>
      <c r="I15" s="78">
        <v>0</v>
      </c>
      <c r="J15" s="60" t="s">
        <v>12</v>
      </c>
      <c r="K15" s="36">
        <f t="shared" ref="K15" si="5">PRODUCT(I15,C15)</f>
        <v>0</v>
      </c>
      <c r="L15" s="31" t="s">
        <v>12</v>
      </c>
      <c r="M15" s="36"/>
      <c r="N15" s="31"/>
    </row>
    <row r="16" spans="1:16">
      <c r="E16" s="79">
        <v>0</v>
      </c>
      <c r="I16" s="78">
        <v>0</v>
      </c>
    </row>
    <row r="17" spans="1:22" ht="78.75">
      <c r="A17" s="7" t="s">
        <v>127</v>
      </c>
      <c r="B17" s="62" t="s">
        <v>107</v>
      </c>
      <c r="C17" s="58">
        <v>13</v>
      </c>
      <c r="D17" s="15" t="s">
        <v>11</v>
      </c>
      <c r="E17" s="79">
        <v>0</v>
      </c>
      <c r="F17" s="59" t="s">
        <v>12</v>
      </c>
      <c r="G17" s="63">
        <f>PRODUCT(E17,C17)</f>
        <v>0</v>
      </c>
      <c r="H17" s="59" t="s">
        <v>12</v>
      </c>
      <c r="I17" s="78">
        <v>0</v>
      </c>
      <c r="J17" s="60" t="s">
        <v>12</v>
      </c>
      <c r="K17" s="36">
        <f t="shared" ref="K17" si="6">PRODUCT(I17,C17)</f>
        <v>0</v>
      </c>
      <c r="L17" s="31" t="s">
        <v>12</v>
      </c>
      <c r="M17" s="36"/>
      <c r="N17" s="31"/>
      <c r="O17" s="22"/>
      <c r="P17" s="22"/>
      <c r="Q17" s="22"/>
    </row>
    <row r="18" spans="1:22">
      <c r="E18" s="79">
        <v>0</v>
      </c>
      <c r="I18" s="78">
        <v>0</v>
      </c>
    </row>
    <row r="19" spans="1:22" ht="78.75">
      <c r="A19" s="7" t="s">
        <v>127</v>
      </c>
      <c r="B19" s="62" t="s">
        <v>120</v>
      </c>
      <c r="C19" s="58">
        <v>20</v>
      </c>
      <c r="D19" s="15" t="s">
        <v>116</v>
      </c>
      <c r="E19" s="79">
        <v>0</v>
      </c>
      <c r="F19" s="59" t="s">
        <v>12</v>
      </c>
      <c r="G19" s="63">
        <f>PRODUCT(E19,C19)</f>
        <v>0</v>
      </c>
      <c r="H19" s="59" t="s">
        <v>12</v>
      </c>
      <c r="I19" s="78">
        <v>0</v>
      </c>
      <c r="J19" s="60" t="s">
        <v>12</v>
      </c>
      <c r="K19" s="36">
        <f t="shared" ref="K19" si="7">PRODUCT(I19,C19)</f>
        <v>0</v>
      </c>
      <c r="L19" s="31" t="s">
        <v>12</v>
      </c>
      <c r="M19" s="36"/>
      <c r="N19" s="31"/>
    </row>
    <row r="20" spans="1:22">
      <c r="E20" s="79">
        <v>0</v>
      </c>
      <c r="I20" s="78">
        <v>0</v>
      </c>
    </row>
    <row r="21" spans="1:22" ht="63">
      <c r="A21" s="7" t="s">
        <v>127</v>
      </c>
      <c r="B21" s="62" t="s">
        <v>119</v>
      </c>
      <c r="C21" s="58">
        <v>21</v>
      </c>
      <c r="D21" s="15" t="s">
        <v>116</v>
      </c>
      <c r="E21" s="79">
        <v>0</v>
      </c>
      <c r="F21" s="59" t="s">
        <v>12</v>
      </c>
      <c r="G21" s="63">
        <f>PRODUCT(E21,C21)</f>
        <v>0</v>
      </c>
      <c r="H21" s="59" t="s">
        <v>12</v>
      </c>
      <c r="I21" s="78">
        <v>0</v>
      </c>
      <c r="J21" s="60" t="s">
        <v>12</v>
      </c>
      <c r="K21" s="36">
        <f t="shared" ref="K21" si="8">PRODUCT(I21,C21)</f>
        <v>0</v>
      </c>
      <c r="L21" s="31" t="s">
        <v>12</v>
      </c>
      <c r="M21" s="36"/>
      <c r="N21" s="31"/>
      <c r="O21" s="22"/>
      <c r="P21" s="22"/>
      <c r="Q21" s="22"/>
    </row>
    <row r="22" spans="1:22">
      <c r="C22" s="64"/>
      <c r="D22" s="64"/>
      <c r="E22" s="79">
        <v>0</v>
      </c>
      <c r="F22" s="64"/>
      <c r="G22" s="64"/>
      <c r="H22" s="64"/>
      <c r="I22" s="78">
        <v>0</v>
      </c>
      <c r="J22" s="64"/>
      <c r="K22" s="64"/>
      <c r="L22" s="64"/>
      <c r="M22" s="64"/>
      <c r="N22" s="64"/>
      <c r="O22" s="22"/>
      <c r="P22" s="22"/>
      <c r="Q22" s="22"/>
    </row>
    <row r="23" spans="1:22" ht="78.75">
      <c r="A23" s="7" t="s">
        <v>127</v>
      </c>
      <c r="B23" s="62" t="s">
        <v>128</v>
      </c>
      <c r="C23" s="58">
        <v>21</v>
      </c>
      <c r="D23" s="15" t="s">
        <v>116</v>
      </c>
      <c r="E23" s="79">
        <v>0</v>
      </c>
      <c r="F23" s="59" t="s">
        <v>12</v>
      </c>
      <c r="G23" s="63">
        <f>PRODUCT(E23,C23)</f>
        <v>0</v>
      </c>
      <c r="H23" s="59" t="s">
        <v>12</v>
      </c>
      <c r="I23" s="78">
        <v>0</v>
      </c>
      <c r="J23" s="60" t="s">
        <v>12</v>
      </c>
      <c r="K23" s="36">
        <f t="shared" ref="K23" si="9">PRODUCT(I23,C23)</f>
        <v>0</v>
      </c>
      <c r="L23" s="31" t="s">
        <v>12</v>
      </c>
      <c r="M23" s="36"/>
      <c r="N23" s="31"/>
      <c r="P23" s="22"/>
      <c r="Q23" s="22"/>
    </row>
    <row r="24" spans="1:22">
      <c r="C24" s="64"/>
      <c r="D24" s="64"/>
      <c r="E24" s="79">
        <v>0</v>
      </c>
      <c r="F24" s="64"/>
      <c r="G24" s="64"/>
      <c r="H24" s="64"/>
      <c r="I24" s="78">
        <v>0</v>
      </c>
      <c r="J24" s="64"/>
      <c r="K24" s="64"/>
      <c r="L24" s="64"/>
      <c r="M24" s="64"/>
      <c r="N24" s="64"/>
      <c r="O24" s="22"/>
      <c r="P24" s="22"/>
      <c r="Q24" s="22"/>
    </row>
    <row r="25" spans="1:22" ht="78.75">
      <c r="A25" s="7" t="s">
        <v>127</v>
      </c>
      <c r="B25" s="62" t="s">
        <v>109</v>
      </c>
      <c r="C25" s="58">
        <v>10</v>
      </c>
      <c r="D25" s="15" t="s">
        <v>11</v>
      </c>
      <c r="E25" s="79">
        <v>0</v>
      </c>
      <c r="F25" s="59" t="s">
        <v>12</v>
      </c>
      <c r="G25" s="63">
        <f>PRODUCT(E25,C25)</f>
        <v>0</v>
      </c>
      <c r="H25" s="59" t="s">
        <v>12</v>
      </c>
      <c r="I25" s="78">
        <v>0</v>
      </c>
      <c r="J25" s="60" t="s">
        <v>12</v>
      </c>
      <c r="K25" s="36">
        <f t="shared" ref="K25" si="10">PRODUCT(I25,C25)</f>
        <v>0</v>
      </c>
      <c r="L25" s="31" t="s">
        <v>12</v>
      </c>
      <c r="M25" s="36"/>
      <c r="N25" s="31"/>
      <c r="O25" s="22"/>
      <c r="P25" s="22"/>
      <c r="Q25" s="22"/>
    </row>
    <row r="26" spans="1:22">
      <c r="E26" s="79">
        <v>0</v>
      </c>
      <c r="I26" s="78">
        <v>0</v>
      </c>
    </row>
    <row r="27" spans="1:22" ht="78.75">
      <c r="A27" s="7" t="s">
        <v>127</v>
      </c>
      <c r="B27" s="62" t="s">
        <v>108</v>
      </c>
      <c r="C27" s="58">
        <v>5</v>
      </c>
      <c r="D27" s="15" t="s">
        <v>11</v>
      </c>
      <c r="E27" s="79">
        <v>0</v>
      </c>
      <c r="F27" s="59" t="s">
        <v>12</v>
      </c>
      <c r="G27" s="63">
        <f>PRODUCT(E27,C27)</f>
        <v>0</v>
      </c>
      <c r="H27" s="59" t="s">
        <v>12</v>
      </c>
      <c r="I27" s="78">
        <v>0</v>
      </c>
      <c r="J27" s="60" t="s">
        <v>12</v>
      </c>
      <c r="K27" s="36">
        <f t="shared" ref="K27" si="11">PRODUCT(I27,C27)</f>
        <v>0</v>
      </c>
      <c r="L27" s="31" t="s">
        <v>12</v>
      </c>
      <c r="M27" s="36"/>
      <c r="N27" s="31"/>
      <c r="O27" s="22"/>
      <c r="P27" s="22"/>
      <c r="Q27" s="22"/>
    </row>
    <row r="28" spans="1:22">
      <c r="C28" s="64"/>
      <c r="D28" s="64"/>
      <c r="E28" s="79">
        <v>0</v>
      </c>
      <c r="F28" s="64"/>
      <c r="G28" s="64"/>
      <c r="H28" s="64"/>
      <c r="I28" s="78">
        <v>0</v>
      </c>
      <c r="J28" s="64"/>
      <c r="K28" s="64"/>
      <c r="L28" s="64"/>
      <c r="M28" s="64"/>
      <c r="N28" s="64"/>
      <c r="O28" s="22"/>
      <c r="P28" s="22"/>
      <c r="Q28" s="22"/>
    </row>
    <row r="29" spans="1:22" ht="63.75" customHeight="1">
      <c r="A29" s="7" t="s">
        <v>127</v>
      </c>
      <c r="B29" s="62" t="s">
        <v>135</v>
      </c>
      <c r="C29" s="58">
        <v>5</v>
      </c>
      <c r="D29" s="15" t="s">
        <v>11</v>
      </c>
      <c r="E29" s="79">
        <v>0</v>
      </c>
      <c r="F29" s="59" t="s">
        <v>12</v>
      </c>
      <c r="G29" s="63">
        <f>PRODUCT(E29,C29)</f>
        <v>0</v>
      </c>
      <c r="H29" s="59" t="s">
        <v>12</v>
      </c>
      <c r="I29" s="78">
        <v>0</v>
      </c>
      <c r="J29" s="60" t="s">
        <v>12</v>
      </c>
      <c r="K29" s="36">
        <f t="shared" ref="K29" si="12">PRODUCT(I29,C29)</f>
        <v>0</v>
      </c>
      <c r="L29" s="31" t="s">
        <v>12</v>
      </c>
      <c r="M29" s="36"/>
      <c r="N29" s="31"/>
      <c r="P29" s="19"/>
      <c r="Q29" s="18"/>
      <c r="R29" s="20"/>
      <c r="S29" s="21"/>
      <c r="T29" s="21"/>
      <c r="U29" s="21"/>
      <c r="V29" s="21"/>
    </row>
    <row r="30" spans="1:22">
      <c r="E30" s="79">
        <v>0</v>
      </c>
      <c r="I30" s="78">
        <v>0</v>
      </c>
    </row>
    <row r="31" spans="1:22" ht="63">
      <c r="A31" s="7" t="s">
        <v>127</v>
      </c>
      <c r="B31" s="62" t="s">
        <v>129</v>
      </c>
      <c r="C31" s="58">
        <v>7</v>
      </c>
      <c r="D31" s="15" t="s">
        <v>116</v>
      </c>
      <c r="E31" s="79">
        <v>0</v>
      </c>
      <c r="F31" s="59" t="s">
        <v>12</v>
      </c>
      <c r="G31" s="63">
        <f>PRODUCT(E31,C31)</f>
        <v>0</v>
      </c>
      <c r="H31" s="59" t="s">
        <v>12</v>
      </c>
      <c r="I31" s="78">
        <v>0</v>
      </c>
      <c r="J31" s="60" t="s">
        <v>12</v>
      </c>
      <c r="K31" s="36">
        <f t="shared" ref="K31" si="13">PRODUCT(I31,C31)</f>
        <v>0</v>
      </c>
      <c r="L31" s="31" t="s">
        <v>12</v>
      </c>
      <c r="M31" s="36"/>
      <c r="N31" s="31"/>
    </row>
    <row r="32" spans="1:22">
      <c r="E32" s="79">
        <v>0</v>
      </c>
      <c r="I32" s="78">
        <v>0</v>
      </c>
    </row>
    <row r="33" spans="1:14" ht="63">
      <c r="A33" s="7" t="s">
        <v>127</v>
      </c>
      <c r="B33" s="62" t="s">
        <v>130</v>
      </c>
      <c r="C33" s="58">
        <v>3</v>
      </c>
      <c r="D33" s="15" t="s">
        <v>116</v>
      </c>
      <c r="E33" s="79">
        <v>0</v>
      </c>
      <c r="F33" s="59" t="s">
        <v>12</v>
      </c>
      <c r="G33" s="63">
        <f>PRODUCT(E33,C33)</f>
        <v>0</v>
      </c>
      <c r="H33" s="59" t="s">
        <v>12</v>
      </c>
      <c r="I33" s="78">
        <v>0</v>
      </c>
      <c r="J33" s="60" t="s">
        <v>12</v>
      </c>
      <c r="K33" s="36">
        <f t="shared" ref="K33" si="14">PRODUCT(I33,C33)</f>
        <v>0</v>
      </c>
      <c r="L33" s="31" t="s">
        <v>12</v>
      </c>
      <c r="M33" s="36"/>
      <c r="N33" s="31"/>
    </row>
    <row r="34" spans="1:14">
      <c r="E34" s="79">
        <v>0</v>
      </c>
      <c r="I34" s="78">
        <v>0</v>
      </c>
    </row>
    <row r="35" spans="1:14" ht="63">
      <c r="A35" s="7" t="s">
        <v>131</v>
      </c>
      <c r="B35" s="62" t="s">
        <v>132</v>
      </c>
      <c r="C35" s="58">
        <v>20</v>
      </c>
      <c r="D35" s="15" t="s">
        <v>116</v>
      </c>
      <c r="E35" s="79">
        <v>0</v>
      </c>
      <c r="F35" s="59" t="s">
        <v>12</v>
      </c>
      <c r="G35" s="63">
        <f>PRODUCT(E35,C35)</f>
        <v>0</v>
      </c>
      <c r="H35" s="59" t="s">
        <v>12</v>
      </c>
      <c r="I35" s="78">
        <v>0</v>
      </c>
      <c r="J35" s="60" t="s">
        <v>12</v>
      </c>
      <c r="K35" s="36">
        <f t="shared" ref="K35" si="15">PRODUCT(I35,C35)</f>
        <v>0</v>
      </c>
      <c r="L35" s="31" t="s">
        <v>12</v>
      </c>
      <c r="M35" s="36"/>
      <c r="N35" s="31"/>
    </row>
    <row r="36" spans="1:14">
      <c r="E36" s="79">
        <v>0</v>
      </c>
      <c r="I36" s="78">
        <v>0</v>
      </c>
    </row>
    <row r="37" spans="1:14" ht="63">
      <c r="A37" s="7" t="s">
        <v>131</v>
      </c>
      <c r="B37" s="62" t="s">
        <v>110</v>
      </c>
      <c r="C37" s="58">
        <v>171</v>
      </c>
      <c r="D37" s="15" t="s">
        <v>11</v>
      </c>
      <c r="E37" s="79">
        <v>0</v>
      </c>
      <c r="F37" s="59" t="s">
        <v>12</v>
      </c>
      <c r="G37" s="63">
        <f>PRODUCT(E37,C37)</f>
        <v>0</v>
      </c>
      <c r="H37" s="59" t="s">
        <v>12</v>
      </c>
      <c r="I37" s="78">
        <v>0</v>
      </c>
      <c r="J37" s="60" t="s">
        <v>12</v>
      </c>
      <c r="K37" s="36">
        <f t="shared" ref="K37" si="16">PRODUCT(I37,C37)</f>
        <v>0</v>
      </c>
      <c r="L37" s="31" t="s">
        <v>12</v>
      </c>
      <c r="M37" s="36"/>
      <c r="N37" s="31"/>
    </row>
    <row r="38" spans="1:14">
      <c r="E38" s="79">
        <v>0</v>
      </c>
      <c r="I38" s="78">
        <v>0</v>
      </c>
    </row>
    <row r="39" spans="1:14" ht="63">
      <c r="A39" s="7" t="s">
        <v>131</v>
      </c>
      <c r="B39" s="62" t="s">
        <v>133</v>
      </c>
      <c r="C39" s="58">
        <v>115</v>
      </c>
      <c r="D39" s="15" t="s">
        <v>116</v>
      </c>
      <c r="E39" s="79">
        <v>0</v>
      </c>
      <c r="F39" s="59" t="s">
        <v>12</v>
      </c>
      <c r="G39" s="63">
        <f>PRODUCT(E39,C39)</f>
        <v>0</v>
      </c>
      <c r="H39" s="59" t="s">
        <v>12</v>
      </c>
      <c r="I39" s="78">
        <v>0</v>
      </c>
      <c r="J39" s="60" t="s">
        <v>12</v>
      </c>
      <c r="K39" s="36">
        <f t="shared" ref="K39" si="17">PRODUCT(I39,C39)</f>
        <v>0</v>
      </c>
      <c r="L39" s="31" t="s">
        <v>12</v>
      </c>
      <c r="M39" s="36"/>
      <c r="N39" s="31"/>
    </row>
    <row r="40" spans="1:14">
      <c r="E40" s="79">
        <v>0</v>
      </c>
      <c r="I40" s="78">
        <v>0</v>
      </c>
    </row>
    <row r="41" spans="1:14" ht="63">
      <c r="A41" s="7" t="s">
        <v>131</v>
      </c>
      <c r="B41" s="62" t="s">
        <v>134</v>
      </c>
      <c r="C41" s="58">
        <v>30</v>
      </c>
      <c r="D41" s="15" t="s">
        <v>116</v>
      </c>
      <c r="E41" s="79">
        <v>0</v>
      </c>
      <c r="F41" s="59" t="s">
        <v>12</v>
      </c>
      <c r="G41" s="63">
        <f>PRODUCT(E41,C41)</f>
        <v>0</v>
      </c>
      <c r="H41" s="59" t="s">
        <v>12</v>
      </c>
      <c r="I41" s="78">
        <v>0</v>
      </c>
      <c r="J41" s="60" t="s">
        <v>12</v>
      </c>
      <c r="K41" s="36">
        <f t="shared" ref="K41" si="18">PRODUCT(I41,C41)</f>
        <v>0</v>
      </c>
      <c r="L41" s="31" t="s">
        <v>12</v>
      </c>
      <c r="M41" s="36"/>
      <c r="N41" s="31"/>
    </row>
    <row r="42" spans="1:14">
      <c r="E42" s="79">
        <v>0</v>
      </c>
      <c r="I42" s="78">
        <v>0</v>
      </c>
    </row>
    <row r="43" spans="1:14" ht="63">
      <c r="A43" s="7" t="s">
        <v>131</v>
      </c>
      <c r="B43" s="62" t="s">
        <v>122</v>
      </c>
      <c r="C43" s="58">
        <v>31</v>
      </c>
      <c r="D43" s="15" t="s">
        <v>116</v>
      </c>
      <c r="E43" s="79">
        <v>0</v>
      </c>
      <c r="F43" s="59" t="s">
        <v>12</v>
      </c>
      <c r="G43" s="63">
        <f>PRODUCT(E43,C43)</f>
        <v>0</v>
      </c>
      <c r="H43" s="59" t="s">
        <v>12</v>
      </c>
      <c r="I43" s="78">
        <v>0</v>
      </c>
      <c r="J43" s="60" t="s">
        <v>12</v>
      </c>
      <c r="K43" s="36">
        <f t="shared" ref="K43" si="19">PRODUCT(I43,C43)</f>
        <v>0</v>
      </c>
      <c r="L43" s="31" t="s">
        <v>12</v>
      </c>
      <c r="M43" s="36"/>
      <c r="N43" s="31"/>
    </row>
    <row r="44" spans="1:14">
      <c r="E44" s="79">
        <v>0</v>
      </c>
      <c r="I44" s="78">
        <v>0</v>
      </c>
    </row>
    <row r="45" spans="1:14" ht="78.75">
      <c r="A45" s="7" t="s">
        <v>131</v>
      </c>
      <c r="B45" s="62" t="s">
        <v>121</v>
      </c>
      <c r="C45" s="58">
        <v>181</v>
      </c>
      <c r="D45" s="15" t="s">
        <v>116</v>
      </c>
      <c r="E45" s="79">
        <v>0</v>
      </c>
      <c r="F45" s="59" t="s">
        <v>12</v>
      </c>
      <c r="G45" s="63">
        <f>PRODUCT(E45,C45)</f>
        <v>0</v>
      </c>
      <c r="H45" s="59" t="s">
        <v>12</v>
      </c>
      <c r="I45" s="78">
        <v>0</v>
      </c>
      <c r="J45" s="60" t="s">
        <v>12</v>
      </c>
      <c r="K45" s="36">
        <f t="shared" ref="K45" si="20">PRODUCT(I45,C45)</f>
        <v>0</v>
      </c>
      <c r="L45" s="31" t="s">
        <v>12</v>
      </c>
      <c r="M45" s="36"/>
      <c r="N45" s="31"/>
    </row>
    <row r="46" spans="1:14">
      <c r="E46" s="79">
        <v>0</v>
      </c>
      <c r="I46" s="78">
        <v>0</v>
      </c>
    </row>
    <row r="47" spans="1:14" ht="78.75">
      <c r="A47" s="7" t="s">
        <v>131</v>
      </c>
      <c r="B47" s="65" t="s">
        <v>137</v>
      </c>
      <c r="C47" s="58">
        <v>159</v>
      </c>
      <c r="D47" s="15" t="s">
        <v>11</v>
      </c>
      <c r="E47" s="79">
        <v>0</v>
      </c>
      <c r="F47" s="59" t="s">
        <v>12</v>
      </c>
      <c r="G47" s="63">
        <f>PRODUCT(E47,C47)</f>
        <v>0</v>
      </c>
      <c r="H47" s="59" t="s">
        <v>12</v>
      </c>
      <c r="I47" s="78">
        <v>0</v>
      </c>
      <c r="J47" s="60" t="s">
        <v>12</v>
      </c>
      <c r="K47" s="36">
        <f t="shared" ref="K47" si="21">PRODUCT(I47,C47)</f>
        <v>0</v>
      </c>
      <c r="L47" s="31" t="s">
        <v>12</v>
      </c>
      <c r="M47" s="36"/>
      <c r="N47" s="31"/>
    </row>
    <row r="48" spans="1:14">
      <c r="E48" s="79">
        <v>0</v>
      </c>
      <c r="I48" s="78">
        <v>0</v>
      </c>
    </row>
    <row r="49" spans="1:14" ht="31.5">
      <c r="A49" s="7" t="s">
        <v>131</v>
      </c>
      <c r="B49" s="62" t="s">
        <v>118</v>
      </c>
      <c r="C49" s="58">
        <v>76</v>
      </c>
      <c r="D49" s="15" t="s">
        <v>116</v>
      </c>
      <c r="E49" s="79">
        <v>0</v>
      </c>
      <c r="F49" s="59" t="s">
        <v>12</v>
      </c>
      <c r="G49" s="63">
        <f>PRODUCT(E49,C49)</f>
        <v>0</v>
      </c>
      <c r="H49" s="59" t="s">
        <v>12</v>
      </c>
      <c r="I49" s="78">
        <v>0</v>
      </c>
      <c r="J49" s="60" t="s">
        <v>12</v>
      </c>
      <c r="K49" s="36">
        <f t="shared" ref="K49" si="22">PRODUCT(I49,C49)</f>
        <v>0</v>
      </c>
      <c r="L49" s="31" t="s">
        <v>12</v>
      </c>
      <c r="M49" s="36"/>
      <c r="N49" s="31"/>
    </row>
    <row r="50" spans="1:14">
      <c r="E50" s="79">
        <v>0</v>
      </c>
      <c r="I50" s="78">
        <v>0</v>
      </c>
    </row>
    <row r="51" spans="1:14" ht="63">
      <c r="A51" s="7" t="s">
        <v>131</v>
      </c>
      <c r="B51" s="62" t="s">
        <v>123</v>
      </c>
      <c r="C51" s="58">
        <v>146</v>
      </c>
      <c r="D51" s="15" t="s">
        <v>116</v>
      </c>
      <c r="E51" s="79">
        <v>0</v>
      </c>
      <c r="F51" s="59" t="s">
        <v>12</v>
      </c>
      <c r="G51" s="63">
        <f>PRODUCT(E51,C51)</f>
        <v>0</v>
      </c>
      <c r="H51" s="59" t="s">
        <v>12</v>
      </c>
      <c r="I51" s="78">
        <v>0</v>
      </c>
      <c r="J51" s="60" t="s">
        <v>12</v>
      </c>
      <c r="K51" s="36">
        <f t="shared" ref="K51" si="23">PRODUCT(I51,C51)</f>
        <v>0</v>
      </c>
      <c r="L51" s="31" t="s">
        <v>12</v>
      </c>
      <c r="M51" s="36"/>
      <c r="N51" s="31"/>
    </row>
    <row r="52" spans="1:14">
      <c r="E52" s="79">
        <v>0</v>
      </c>
      <c r="I52" s="78">
        <v>0</v>
      </c>
    </row>
    <row r="53" spans="1:14" ht="47.25">
      <c r="A53" s="7" t="s">
        <v>131</v>
      </c>
      <c r="B53" s="62" t="s">
        <v>113</v>
      </c>
      <c r="C53" s="58">
        <v>123</v>
      </c>
      <c r="D53" s="15" t="s">
        <v>11</v>
      </c>
      <c r="E53" s="79">
        <v>0</v>
      </c>
      <c r="F53" s="59" t="s">
        <v>12</v>
      </c>
      <c r="G53" s="63">
        <f>PRODUCT(E53,C53)</f>
        <v>0</v>
      </c>
      <c r="H53" s="59" t="s">
        <v>12</v>
      </c>
      <c r="I53" s="78">
        <v>0</v>
      </c>
      <c r="J53" s="60" t="s">
        <v>12</v>
      </c>
      <c r="K53" s="36">
        <f t="shared" ref="K53" si="24">PRODUCT(I53,C53)</f>
        <v>0</v>
      </c>
      <c r="L53" s="31" t="s">
        <v>12</v>
      </c>
      <c r="M53" s="36"/>
      <c r="N53" s="31"/>
    </row>
    <row r="54" spans="1:14">
      <c r="E54" s="79">
        <v>0</v>
      </c>
      <c r="I54" s="78">
        <v>0</v>
      </c>
    </row>
    <row r="55" spans="1:14" ht="63">
      <c r="A55" s="7" t="s">
        <v>131</v>
      </c>
      <c r="B55" s="62" t="s">
        <v>112</v>
      </c>
      <c r="C55" s="58">
        <v>173</v>
      </c>
      <c r="D55" s="15" t="s">
        <v>11</v>
      </c>
      <c r="E55" s="79">
        <v>0</v>
      </c>
      <c r="F55" s="59" t="s">
        <v>12</v>
      </c>
      <c r="G55" s="63">
        <f>PRODUCT(E55,C55)</f>
        <v>0</v>
      </c>
      <c r="H55" s="59" t="s">
        <v>12</v>
      </c>
      <c r="I55" s="78">
        <v>0</v>
      </c>
      <c r="J55" s="60" t="s">
        <v>12</v>
      </c>
      <c r="K55" s="36">
        <f t="shared" ref="K55" si="25">PRODUCT(I55,C55)</f>
        <v>0</v>
      </c>
      <c r="L55" s="31" t="s">
        <v>12</v>
      </c>
      <c r="M55" s="36"/>
      <c r="N55" s="31"/>
    </row>
    <row r="56" spans="1:14">
      <c r="E56" s="79">
        <v>0</v>
      </c>
      <c r="I56" s="78">
        <v>0</v>
      </c>
    </row>
    <row r="57" spans="1:14" ht="63">
      <c r="A57" s="7" t="s">
        <v>131</v>
      </c>
      <c r="B57" s="62" t="s">
        <v>115</v>
      </c>
      <c r="C57" s="58">
        <v>91</v>
      </c>
      <c r="D57" s="15" t="s">
        <v>11</v>
      </c>
      <c r="E57" s="79">
        <v>0</v>
      </c>
      <c r="F57" s="59" t="s">
        <v>12</v>
      </c>
      <c r="G57" s="63">
        <f>PRODUCT(E57,C57)</f>
        <v>0</v>
      </c>
      <c r="H57" s="59" t="s">
        <v>12</v>
      </c>
      <c r="I57" s="78">
        <v>0</v>
      </c>
      <c r="J57" s="60" t="s">
        <v>12</v>
      </c>
      <c r="K57" s="36">
        <f t="shared" ref="K57" si="26">PRODUCT(I57,C57)</f>
        <v>0</v>
      </c>
      <c r="L57" s="31" t="s">
        <v>12</v>
      </c>
      <c r="M57" s="36"/>
      <c r="N57" s="31"/>
    </row>
    <row r="58" spans="1:14">
      <c r="E58" s="79">
        <v>0</v>
      </c>
      <c r="I58" s="78">
        <v>0</v>
      </c>
    </row>
    <row r="59" spans="1:14" ht="63">
      <c r="A59" s="7" t="s">
        <v>131</v>
      </c>
      <c r="B59" s="62" t="s">
        <v>114</v>
      </c>
      <c r="C59" s="58">
        <v>80</v>
      </c>
      <c r="D59" s="15" t="s">
        <v>11</v>
      </c>
      <c r="E59" s="79">
        <v>0</v>
      </c>
      <c r="F59" s="59" t="s">
        <v>12</v>
      </c>
      <c r="G59" s="63">
        <f>PRODUCT(E59,C59)</f>
        <v>0</v>
      </c>
      <c r="H59" s="59" t="s">
        <v>12</v>
      </c>
      <c r="I59" s="78">
        <v>0</v>
      </c>
      <c r="J59" s="60" t="s">
        <v>12</v>
      </c>
      <c r="K59" s="36">
        <f t="shared" ref="K59" si="27">PRODUCT(I59,C59)</f>
        <v>0</v>
      </c>
      <c r="L59" s="31" t="s">
        <v>12</v>
      </c>
      <c r="M59" s="36"/>
      <c r="N59" s="31"/>
    </row>
    <row r="60" spans="1:14">
      <c r="E60" s="79">
        <v>0</v>
      </c>
      <c r="I60" s="78">
        <v>0</v>
      </c>
    </row>
    <row r="61" spans="1:14" ht="78.75">
      <c r="A61" s="7" t="s">
        <v>131</v>
      </c>
      <c r="B61" s="62" t="s">
        <v>111</v>
      </c>
      <c r="C61" s="58">
        <v>85</v>
      </c>
      <c r="D61" s="15" t="s">
        <v>11</v>
      </c>
      <c r="E61" s="79">
        <v>0</v>
      </c>
      <c r="F61" s="59" t="s">
        <v>12</v>
      </c>
      <c r="G61" s="63">
        <f>PRODUCT(E61,C61)</f>
        <v>0</v>
      </c>
      <c r="H61" s="59" t="s">
        <v>12</v>
      </c>
      <c r="I61" s="78">
        <v>0</v>
      </c>
      <c r="J61" s="60" t="s">
        <v>12</v>
      </c>
      <c r="K61" s="36">
        <f t="shared" ref="K61" si="28">PRODUCT(I61,C61)</f>
        <v>0</v>
      </c>
      <c r="L61" s="31" t="s">
        <v>12</v>
      </c>
      <c r="M61" s="36"/>
      <c r="N61" s="31"/>
    </row>
    <row r="62" spans="1:14">
      <c r="E62" s="79">
        <v>0</v>
      </c>
      <c r="I62" s="78">
        <v>0</v>
      </c>
    </row>
    <row r="63" spans="1:14" ht="47.25">
      <c r="A63" s="7" t="s">
        <v>131</v>
      </c>
      <c r="B63" s="62" t="s">
        <v>138</v>
      </c>
      <c r="C63" s="58">
        <v>54</v>
      </c>
      <c r="D63" s="15" t="s">
        <v>116</v>
      </c>
      <c r="E63" s="79">
        <v>0</v>
      </c>
      <c r="F63" s="59" t="s">
        <v>12</v>
      </c>
      <c r="G63" s="63">
        <f>PRODUCT(E63,C63)</f>
        <v>0</v>
      </c>
      <c r="H63" s="59" t="s">
        <v>12</v>
      </c>
      <c r="I63" s="78">
        <v>0</v>
      </c>
      <c r="J63" s="60" t="s">
        <v>12</v>
      </c>
      <c r="K63" s="36">
        <f t="shared" ref="K63" si="29">PRODUCT(I63,C63)</f>
        <v>0</v>
      </c>
      <c r="L63" s="31" t="s">
        <v>12</v>
      </c>
      <c r="M63" s="36"/>
      <c r="N63" s="31"/>
    </row>
    <row r="64" spans="1:14">
      <c r="E64" s="79">
        <v>0</v>
      </c>
      <c r="I64" s="78">
        <v>0</v>
      </c>
    </row>
    <row r="65" spans="1:14" ht="63">
      <c r="A65" s="7" t="s">
        <v>131</v>
      </c>
      <c r="B65" s="62" t="s">
        <v>139</v>
      </c>
      <c r="C65" s="58">
        <v>178</v>
      </c>
      <c r="D65" s="15" t="s">
        <v>116</v>
      </c>
      <c r="E65" s="79">
        <v>0</v>
      </c>
      <c r="F65" s="59" t="s">
        <v>12</v>
      </c>
      <c r="G65" s="63">
        <f>PRODUCT(E65,C65)</f>
        <v>0</v>
      </c>
      <c r="H65" s="59" t="s">
        <v>12</v>
      </c>
      <c r="I65" s="78">
        <v>0</v>
      </c>
      <c r="J65" s="60" t="s">
        <v>12</v>
      </c>
      <c r="K65" s="36">
        <f t="shared" ref="K65" si="30">PRODUCT(I65,C65)</f>
        <v>0</v>
      </c>
      <c r="L65" s="31" t="s">
        <v>12</v>
      </c>
      <c r="M65" s="36"/>
      <c r="N65" s="31"/>
    </row>
    <row r="66" spans="1:14">
      <c r="E66" s="79">
        <v>0</v>
      </c>
      <c r="I66" s="78">
        <v>0</v>
      </c>
    </row>
    <row r="67" spans="1:14" ht="63">
      <c r="A67" s="7" t="s">
        <v>131</v>
      </c>
      <c r="B67" s="62" t="s">
        <v>136</v>
      </c>
      <c r="C67" s="58">
        <v>109</v>
      </c>
      <c r="D67" s="15" t="s">
        <v>116</v>
      </c>
      <c r="E67" s="79">
        <v>0</v>
      </c>
      <c r="F67" s="59" t="s">
        <v>12</v>
      </c>
      <c r="G67" s="63">
        <f>PRODUCT(E67,C67)</f>
        <v>0</v>
      </c>
      <c r="H67" s="59" t="s">
        <v>12</v>
      </c>
      <c r="I67" s="78">
        <v>0</v>
      </c>
      <c r="J67" s="60" t="s">
        <v>12</v>
      </c>
      <c r="K67" s="36">
        <f t="shared" ref="K67" si="31">PRODUCT(I67,C67)</f>
        <v>0</v>
      </c>
      <c r="L67" s="31" t="s">
        <v>12</v>
      </c>
      <c r="M67" s="36"/>
      <c r="N67" s="31"/>
    </row>
    <row r="68" spans="1:14">
      <c r="E68" s="79">
        <v>0</v>
      </c>
      <c r="I68" s="78">
        <v>0</v>
      </c>
    </row>
    <row r="69" spans="1:14" ht="63">
      <c r="A69" s="7" t="s">
        <v>140</v>
      </c>
      <c r="B69" s="62" t="s">
        <v>143</v>
      </c>
      <c r="C69" s="58">
        <v>1.2</v>
      </c>
      <c r="D69" s="15" t="s">
        <v>117</v>
      </c>
      <c r="E69" s="79">
        <v>0</v>
      </c>
      <c r="F69" s="59" t="s">
        <v>12</v>
      </c>
      <c r="G69" s="63">
        <f>PRODUCT(E69,C69)</f>
        <v>0</v>
      </c>
      <c r="H69" s="59" t="s">
        <v>12</v>
      </c>
      <c r="I69" s="78">
        <v>0</v>
      </c>
      <c r="J69" s="60" t="s">
        <v>12</v>
      </c>
      <c r="K69" s="36">
        <f t="shared" ref="K69" si="32">PRODUCT(I69,C69)</f>
        <v>0</v>
      </c>
      <c r="L69" s="31" t="s">
        <v>12</v>
      </c>
      <c r="M69" s="36"/>
      <c r="N69" s="31"/>
    </row>
    <row r="70" spans="1:14">
      <c r="E70" s="79">
        <v>0</v>
      </c>
      <c r="I70" s="78">
        <v>0</v>
      </c>
    </row>
    <row r="71" spans="1:14" ht="47.25">
      <c r="A71" s="7" t="s">
        <v>140</v>
      </c>
      <c r="B71" s="62" t="s">
        <v>141</v>
      </c>
      <c r="C71" s="58">
        <v>1.5</v>
      </c>
      <c r="D71" s="15" t="s">
        <v>117</v>
      </c>
      <c r="E71" s="79">
        <v>0</v>
      </c>
      <c r="F71" s="59" t="s">
        <v>12</v>
      </c>
      <c r="G71" s="63">
        <f>PRODUCT(E71,C71)</f>
        <v>0</v>
      </c>
      <c r="H71" s="59" t="s">
        <v>12</v>
      </c>
      <c r="I71" s="78">
        <v>0</v>
      </c>
      <c r="J71" s="60" t="s">
        <v>12</v>
      </c>
      <c r="K71" s="36">
        <f t="shared" ref="K71" si="33">PRODUCT(I71,C71)</f>
        <v>0</v>
      </c>
      <c r="L71" s="31" t="s">
        <v>12</v>
      </c>
      <c r="M71" s="36"/>
      <c r="N71" s="31"/>
    </row>
    <row r="72" spans="1:14">
      <c r="E72" s="79">
        <v>0</v>
      </c>
      <c r="I72" s="78">
        <v>0</v>
      </c>
    </row>
    <row r="73" spans="1:14" ht="31.5">
      <c r="A73" s="7" t="s">
        <v>140</v>
      </c>
      <c r="B73" s="62" t="s">
        <v>142</v>
      </c>
      <c r="C73" s="58">
        <v>1.5</v>
      </c>
      <c r="D73" s="15" t="s">
        <v>117</v>
      </c>
      <c r="E73" s="79">
        <v>0</v>
      </c>
      <c r="F73" s="59" t="s">
        <v>12</v>
      </c>
      <c r="G73" s="63">
        <f>PRODUCT(E73,C73)</f>
        <v>0</v>
      </c>
      <c r="H73" s="59" t="s">
        <v>12</v>
      </c>
      <c r="I73" s="78">
        <v>0</v>
      </c>
      <c r="J73" s="60" t="s">
        <v>12</v>
      </c>
      <c r="K73" s="36">
        <f t="shared" ref="K73" si="34">PRODUCT(I73,C73)</f>
        <v>0</v>
      </c>
      <c r="L73" s="31" t="s">
        <v>12</v>
      </c>
      <c r="M73" s="36"/>
      <c r="N73" s="31"/>
    </row>
    <row r="74" spans="1:14">
      <c r="E74" s="79">
        <v>0</v>
      </c>
      <c r="I74" s="78">
        <v>0</v>
      </c>
    </row>
    <row r="75" spans="1:14" ht="47.25">
      <c r="A75" s="7" t="s">
        <v>140</v>
      </c>
      <c r="B75" s="62" t="s">
        <v>144</v>
      </c>
      <c r="C75" s="58">
        <v>19.100000000000001</v>
      </c>
      <c r="D75" s="15" t="s">
        <v>117</v>
      </c>
      <c r="E75" s="79">
        <v>0</v>
      </c>
      <c r="F75" s="59" t="s">
        <v>12</v>
      </c>
      <c r="G75" s="63">
        <f>PRODUCT(E75,C75)</f>
        <v>0</v>
      </c>
      <c r="H75" s="59" t="s">
        <v>12</v>
      </c>
      <c r="I75" s="78">
        <v>0</v>
      </c>
      <c r="J75" s="60" t="s">
        <v>12</v>
      </c>
      <c r="K75" s="36">
        <f t="shared" ref="K75" si="35">PRODUCT(I75,C75)</f>
        <v>0</v>
      </c>
      <c r="L75" s="31" t="s">
        <v>12</v>
      </c>
      <c r="M75" s="36"/>
      <c r="N75" s="31"/>
    </row>
    <row r="76" spans="1:14">
      <c r="E76" s="79">
        <v>0</v>
      </c>
      <c r="I76" s="78">
        <v>0</v>
      </c>
    </row>
    <row r="77" spans="1:14" ht="47.25">
      <c r="A77" s="7" t="s">
        <v>140</v>
      </c>
      <c r="B77" s="62" t="s">
        <v>145</v>
      </c>
      <c r="C77" s="58">
        <v>9.5</v>
      </c>
      <c r="D77" s="15" t="s">
        <v>117</v>
      </c>
      <c r="E77" s="79">
        <v>0</v>
      </c>
      <c r="F77" s="59" t="s">
        <v>12</v>
      </c>
      <c r="G77" s="63">
        <f>PRODUCT(E77,C77)</f>
        <v>0</v>
      </c>
      <c r="H77" s="59" t="s">
        <v>12</v>
      </c>
      <c r="I77" s="78">
        <v>0</v>
      </c>
      <c r="J77" s="60" t="s">
        <v>12</v>
      </c>
      <c r="K77" s="36">
        <f t="shared" ref="K77" si="36">PRODUCT(I77,C77)</f>
        <v>0</v>
      </c>
      <c r="L77" s="31" t="s">
        <v>12</v>
      </c>
      <c r="M77" s="36"/>
      <c r="N77" s="31"/>
    </row>
    <row r="78" spans="1:14">
      <c r="E78" s="79">
        <v>0</v>
      </c>
      <c r="I78" s="78">
        <v>0</v>
      </c>
    </row>
    <row r="79" spans="1:14" ht="34.5" customHeight="1">
      <c r="A79" s="7" t="s">
        <v>140</v>
      </c>
      <c r="B79" s="62" t="s">
        <v>146</v>
      </c>
      <c r="C79" s="58">
        <v>2.4</v>
      </c>
      <c r="D79" s="15" t="s">
        <v>117</v>
      </c>
      <c r="E79" s="79">
        <v>0</v>
      </c>
      <c r="F79" s="59" t="s">
        <v>12</v>
      </c>
      <c r="G79" s="63">
        <f>PRODUCT(E79,C79)</f>
        <v>0</v>
      </c>
      <c r="H79" s="59" t="s">
        <v>12</v>
      </c>
      <c r="I79" s="78">
        <v>0</v>
      </c>
      <c r="J79" s="60" t="s">
        <v>12</v>
      </c>
      <c r="K79" s="36">
        <f t="shared" ref="K79" si="37">PRODUCT(I79,C79)</f>
        <v>0</v>
      </c>
      <c r="L79" s="31" t="s">
        <v>12</v>
      </c>
      <c r="M79" s="36"/>
      <c r="N79" s="31"/>
    </row>
    <row r="80" spans="1:14">
      <c r="E80" s="79">
        <v>0</v>
      </c>
      <c r="I80" s="78">
        <v>0</v>
      </c>
    </row>
    <row r="81" spans="1:14" ht="47.25">
      <c r="A81" s="7" t="s">
        <v>140</v>
      </c>
      <c r="B81" s="62" t="s">
        <v>147</v>
      </c>
      <c r="C81" s="58">
        <v>8</v>
      </c>
      <c r="D81" s="15" t="s">
        <v>117</v>
      </c>
      <c r="E81" s="79">
        <v>0</v>
      </c>
      <c r="F81" s="59" t="s">
        <v>12</v>
      </c>
      <c r="G81" s="63">
        <f>PRODUCT(E81,C81)</f>
        <v>0</v>
      </c>
      <c r="H81" s="59" t="s">
        <v>12</v>
      </c>
      <c r="I81" s="78">
        <v>0</v>
      </c>
      <c r="J81" s="60" t="s">
        <v>12</v>
      </c>
      <c r="K81" s="36">
        <f t="shared" ref="K81" si="38">PRODUCT(I81,C81)</f>
        <v>0</v>
      </c>
      <c r="L81" s="31" t="s">
        <v>12</v>
      </c>
      <c r="M81" s="36"/>
      <c r="N81" s="31"/>
    </row>
    <row r="83" spans="1:14">
      <c r="A83" s="39" t="s">
        <v>94</v>
      </c>
      <c r="B83" s="75"/>
      <c r="C83" s="40"/>
      <c r="D83" s="40"/>
      <c r="E83" s="39" t="s">
        <v>149</v>
      </c>
      <c r="F83" s="39"/>
      <c r="G83" s="41">
        <f>SUM(G4:G82)</f>
        <v>0</v>
      </c>
      <c r="H83" s="39" t="s">
        <v>12</v>
      </c>
      <c r="I83" s="39" t="s">
        <v>150</v>
      </c>
      <c r="J83" s="39"/>
      <c r="K83" s="41">
        <f>SUM(K4:K82)</f>
        <v>0</v>
      </c>
      <c r="L83" s="39" t="s">
        <v>12</v>
      </c>
      <c r="M83" s="41"/>
      <c r="N83" s="39"/>
    </row>
  </sheetData>
  <mergeCells count="5">
    <mergeCell ref="E2:F2"/>
    <mergeCell ref="G2:H2"/>
    <mergeCell ref="I2:J2"/>
    <mergeCell ref="K2:L2"/>
    <mergeCell ref="C2:D2"/>
  </mergeCells>
  <pageMargins left="0.7" right="0.7" top="0.75" bottom="0.7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0"/>
  <sheetViews>
    <sheetView view="pageBreakPreview" zoomScale="98" zoomScaleSheetLayoutView="98" workbookViewId="0">
      <selection activeCell="G14" sqref="G14"/>
    </sheetView>
  </sheetViews>
  <sheetFormatPr defaultRowHeight="15.75"/>
  <cols>
    <col min="1" max="1" width="38.42578125" style="7" customWidth="1"/>
    <col min="2" max="2" width="31.7109375" style="7" customWidth="1"/>
    <col min="3" max="3" width="9.28515625" style="7" bestFit="1" customWidth="1"/>
    <col min="4" max="4" width="5.5703125" style="7" customWidth="1"/>
    <col min="5" max="5" width="15.28515625" style="7" customWidth="1"/>
    <col min="6" max="6" width="5.140625" style="7" customWidth="1"/>
    <col min="7" max="7" width="16.42578125" style="7" customWidth="1"/>
    <col min="8" max="8" width="5.28515625" style="7" customWidth="1"/>
    <col min="9" max="9" width="11.7109375" style="7" customWidth="1"/>
    <col min="10" max="10" width="5.85546875" style="7" customWidth="1"/>
    <col min="11" max="11" width="10.85546875" style="7" bestFit="1" customWidth="1"/>
    <col min="12" max="12" width="5.85546875" style="7" customWidth="1"/>
    <col min="13" max="13" width="13.28515625" customWidth="1"/>
  </cols>
  <sheetData>
    <row r="1" spans="1:14">
      <c r="A1" s="32" t="s">
        <v>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8"/>
      <c r="N1" s="2"/>
    </row>
    <row r="2" spans="1:14">
      <c r="A2" s="34" t="s">
        <v>15</v>
      </c>
      <c r="B2" s="34" t="s">
        <v>14</v>
      </c>
      <c r="C2" s="88" t="s">
        <v>13</v>
      </c>
      <c r="D2" s="88"/>
      <c r="E2" s="88" t="s">
        <v>80</v>
      </c>
      <c r="F2" s="88"/>
      <c r="G2" s="88" t="s">
        <v>81</v>
      </c>
      <c r="H2" s="88"/>
      <c r="I2" s="88" t="s">
        <v>82</v>
      </c>
      <c r="J2" s="88"/>
      <c r="K2" s="88" t="s">
        <v>83</v>
      </c>
      <c r="L2" s="88"/>
      <c r="M2" s="10"/>
      <c r="N2" s="6"/>
    </row>
    <row r="3" spans="1:14">
      <c r="A3" s="30"/>
      <c r="M3" s="5"/>
    </row>
    <row r="4" spans="1:14">
      <c r="A4" s="7" t="s">
        <v>28</v>
      </c>
      <c r="B4" s="7" t="s">
        <v>30</v>
      </c>
      <c r="C4" s="30">
        <v>1</v>
      </c>
      <c r="D4" s="7" t="s">
        <v>11</v>
      </c>
      <c r="E4" s="35">
        <v>0</v>
      </c>
      <c r="F4" s="7" t="s">
        <v>12</v>
      </c>
      <c r="G4" s="35">
        <f>PRODUCT(E4,C4)</f>
        <v>0</v>
      </c>
      <c r="H4" s="7" t="s">
        <v>12</v>
      </c>
      <c r="I4" s="31">
        <v>0</v>
      </c>
      <c r="J4" s="31" t="s">
        <v>12</v>
      </c>
      <c r="K4" s="36">
        <f>PRODUCT(I4,C4)</f>
        <v>0</v>
      </c>
      <c r="L4" s="31" t="s">
        <v>12</v>
      </c>
      <c r="M4" s="5"/>
      <c r="N4" s="12"/>
    </row>
    <row r="5" spans="1:14">
      <c r="A5" s="7" t="s">
        <v>29</v>
      </c>
      <c r="B5" s="7" t="s">
        <v>30</v>
      </c>
      <c r="C5" s="30">
        <v>1</v>
      </c>
      <c r="D5" s="7" t="s">
        <v>11</v>
      </c>
      <c r="E5" s="35">
        <v>0</v>
      </c>
      <c r="F5" s="7" t="s">
        <v>12</v>
      </c>
      <c r="G5" s="35">
        <f>PRODUCT(E5,C5)</f>
        <v>0</v>
      </c>
      <c r="H5" s="7" t="s">
        <v>12</v>
      </c>
      <c r="I5" s="78">
        <v>0</v>
      </c>
      <c r="J5" s="31" t="s">
        <v>12</v>
      </c>
      <c r="K5" s="36">
        <f>PRODUCT(I5,C5)</f>
        <v>0</v>
      </c>
      <c r="L5" s="31" t="s">
        <v>12</v>
      </c>
      <c r="M5" s="5"/>
      <c r="N5" s="12"/>
    </row>
    <row r="6" spans="1:14">
      <c r="A6" s="7" t="s">
        <v>17</v>
      </c>
      <c r="B6" s="7" t="s">
        <v>16</v>
      </c>
      <c r="C6" s="30">
        <v>1.5</v>
      </c>
      <c r="D6" s="7" t="s">
        <v>18</v>
      </c>
      <c r="E6" s="35">
        <v>0</v>
      </c>
      <c r="F6" s="7" t="s">
        <v>12</v>
      </c>
      <c r="G6" s="35">
        <f>PRODUCT(E6,C6)</f>
        <v>0</v>
      </c>
      <c r="H6" s="7" t="s">
        <v>12</v>
      </c>
      <c r="I6" s="78">
        <v>0</v>
      </c>
      <c r="J6" s="31" t="s">
        <v>12</v>
      </c>
      <c r="K6" s="36">
        <f>PRODUCT(I6,C6)</f>
        <v>0</v>
      </c>
      <c r="L6" s="31" t="s">
        <v>12</v>
      </c>
      <c r="M6" s="13"/>
      <c r="N6" s="12"/>
    </row>
    <row r="7" spans="1:14">
      <c r="A7" s="7" t="s">
        <v>98</v>
      </c>
      <c r="B7" s="7" t="s">
        <v>97</v>
      </c>
      <c r="C7" s="30">
        <v>100</v>
      </c>
      <c r="D7" s="7" t="s">
        <v>25</v>
      </c>
      <c r="E7" s="35">
        <v>0</v>
      </c>
      <c r="F7" s="7" t="s">
        <v>12</v>
      </c>
      <c r="G7" s="35">
        <f>PRODUCT(E7,C7)</f>
        <v>0</v>
      </c>
      <c r="H7" s="7" t="s">
        <v>12</v>
      </c>
      <c r="I7" s="78">
        <v>0</v>
      </c>
      <c r="J7" s="31" t="s">
        <v>12</v>
      </c>
      <c r="K7" s="36">
        <f>PRODUCT(I7,C7)</f>
        <v>0</v>
      </c>
      <c r="L7" s="31" t="s">
        <v>12</v>
      </c>
      <c r="M7" s="13"/>
      <c r="N7" s="12"/>
    </row>
    <row r="8" spans="1:14">
      <c r="A8" s="14" t="s">
        <v>182</v>
      </c>
      <c r="B8" s="7" t="s">
        <v>183</v>
      </c>
      <c r="C8" s="30">
        <v>1</v>
      </c>
      <c r="D8" s="7" t="s">
        <v>11</v>
      </c>
      <c r="E8" s="35">
        <v>0</v>
      </c>
      <c r="F8" s="31" t="s">
        <v>12</v>
      </c>
      <c r="G8" s="36">
        <f>PRODUCT(E8,C8)</f>
        <v>0</v>
      </c>
      <c r="H8" s="31" t="s">
        <v>12</v>
      </c>
      <c r="I8" s="78">
        <v>0</v>
      </c>
      <c r="J8" s="31" t="s">
        <v>12</v>
      </c>
      <c r="K8" s="36">
        <f>PRODUCT(I8,C8)</f>
        <v>0</v>
      </c>
      <c r="L8" s="31" t="s">
        <v>12</v>
      </c>
    </row>
    <row r="9" spans="1:14">
      <c r="M9" s="25"/>
      <c r="N9" s="26"/>
    </row>
    <row r="10" spans="1:14">
      <c r="A10" s="39" t="s">
        <v>94</v>
      </c>
      <c r="B10" s="40"/>
      <c r="C10" s="40"/>
      <c r="D10" s="40"/>
      <c r="E10" s="39" t="s">
        <v>149</v>
      </c>
      <c r="F10" s="39"/>
      <c r="G10" s="41">
        <f>SUM(G4:G8)</f>
        <v>0</v>
      </c>
      <c r="H10" s="39" t="s">
        <v>12</v>
      </c>
      <c r="I10" s="39" t="s">
        <v>150</v>
      </c>
      <c r="J10" s="39"/>
      <c r="K10" s="41">
        <f>SUM(K4:K8)</f>
        <v>0</v>
      </c>
      <c r="L10" s="39" t="s">
        <v>12</v>
      </c>
    </row>
  </sheetData>
  <mergeCells count="5">
    <mergeCell ref="E2:F2"/>
    <mergeCell ref="G2:H2"/>
    <mergeCell ref="I2:J2"/>
    <mergeCell ref="K2:L2"/>
    <mergeCell ref="C2:D2"/>
  </mergeCells>
  <pageMargins left="0.7" right="0.7" top="0.75" bottom="0.75" header="0.3" footer="0.3"/>
  <pageSetup paperSize="9" scale="54" orientation="portrait" r:id="rId1"/>
  <colBreaks count="1" manualBreakCount="1">
    <brk id="12" max="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O17"/>
  <sheetViews>
    <sheetView view="pageBreakPreview" zoomScale="115" zoomScaleSheetLayoutView="115" workbookViewId="0">
      <selection activeCell="E5" sqref="E5:E14"/>
    </sheetView>
  </sheetViews>
  <sheetFormatPr defaultRowHeight="15.75"/>
  <cols>
    <col min="1" max="1" width="32.7109375" style="7" customWidth="1"/>
    <col min="2" max="2" width="31.140625" style="7" customWidth="1"/>
    <col min="3" max="3" width="9.28515625" style="7" bestFit="1" customWidth="1"/>
    <col min="4" max="4" width="6.5703125" style="7" customWidth="1"/>
    <col min="5" max="5" width="9.7109375" style="7" bestFit="1" customWidth="1"/>
    <col min="6" max="6" width="5.85546875" style="7" customWidth="1"/>
    <col min="7" max="7" width="14.28515625" style="7" customWidth="1"/>
    <col min="8" max="8" width="4" style="7" customWidth="1"/>
    <col min="9" max="9" width="9.28515625" style="7" bestFit="1" customWidth="1"/>
    <col min="10" max="10" width="5.42578125" style="7" customWidth="1"/>
    <col min="11" max="11" width="12.5703125" style="7" bestFit="1" customWidth="1"/>
    <col min="12" max="12" width="5.140625" style="7" customWidth="1"/>
    <col min="13" max="13" width="15.85546875" customWidth="1"/>
  </cols>
  <sheetData>
    <row r="1" spans="1:15">
      <c r="A1" s="32" t="s">
        <v>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8"/>
      <c r="N1" s="2"/>
    </row>
    <row r="2" spans="1:15">
      <c r="A2" s="34" t="s">
        <v>15</v>
      </c>
      <c r="B2" s="34" t="s">
        <v>14</v>
      </c>
      <c r="C2" s="88" t="s">
        <v>13</v>
      </c>
      <c r="D2" s="88"/>
      <c r="E2" s="88" t="s">
        <v>80</v>
      </c>
      <c r="F2" s="88"/>
      <c r="G2" s="88" t="s">
        <v>81</v>
      </c>
      <c r="H2" s="88"/>
      <c r="I2" s="88" t="s">
        <v>82</v>
      </c>
      <c r="J2" s="88"/>
      <c r="K2" s="88" t="s">
        <v>83</v>
      </c>
      <c r="L2" s="88"/>
      <c r="M2" s="10"/>
    </row>
    <row r="3" spans="1:15" s="12" customFormat="1">
      <c r="A3" s="30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5"/>
    </row>
    <row r="4" spans="1:15" s="12" customFormat="1" ht="31.5">
      <c r="A4" s="7" t="s">
        <v>27</v>
      </c>
      <c r="B4" s="14" t="s">
        <v>20</v>
      </c>
      <c r="C4" s="30">
        <v>2</v>
      </c>
      <c r="D4" s="7" t="s">
        <v>11</v>
      </c>
      <c r="E4" s="35">
        <v>0</v>
      </c>
      <c r="F4" s="7" t="s">
        <v>12</v>
      </c>
      <c r="G4" s="35">
        <f t="shared" ref="G4:G14" si="0">PRODUCT(E4,C4)</f>
        <v>0</v>
      </c>
      <c r="H4" s="7" t="s">
        <v>12</v>
      </c>
      <c r="I4" s="31">
        <v>0</v>
      </c>
      <c r="J4" s="31" t="s">
        <v>12</v>
      </c>
      <c r="K4" s="36">
        <f t="shared" ref="K4:K14" si="1">PRODUCT(I4,C4)</f>
        <v>0</v>
      </c>
      <c r="L4" s="31" t="s">
        <v>12</v>
      </c>
      <c r="M4" s="13"/>
      <c r="O4"/>
    </row>
    <row r="5" spans="1:15">
      <c r="A5" s="7" t="s">
        <v>187</v>
      </c>
      <c r="B5" s="7" t="s">
        <v>16</v>
      </c>
      <c r="C5" s="30">
        <v>13.7</v>
      </c>
      <c r="D5" s="7" t="s">
        <v>18</v>
      </c>
      <c r="E5" s="35">
        <v>0</v>
      </c>
      <c r="F5" s="7" t="s">
        <v>12</v>
      </c>
      <c r="G5" s="35">
        <f t="shared" si="0"/>
        <v>0</v>
      </c>
      <c r="H5" s="7" t="s">
        <v>12</v>
      </c>
      <c r="I5" s="78">
        <v>0</v>
      </c>
      <c r="J5" s="31" t="s">
        <v>12</v>
      </c>
      <c r="K5" s="36">
        <f t="shared" si="1"/>
        <v>0</v>
      </c>
      <c r="L5" s="31" t="s">
        <v>12</v>
      </c>
      <c r="M5" s="13"/>
      <c r="N5" s="12"/>
    </row>
    <row r="6" spans="1:15">
      <c r="A6" s="7" t="s">
        <v>66</v>
      </c>
      <c r="B6" s="31" t="s">
        <v>67</v>
      </c>
      <c r="C6" s="37">
        <v>152</v>
      </c>
      <c r="D6" s="31" t="s">
        <v>22</v>
      </c>
      <c r="E6" s="35">
        <v>0</v>
      </c>
      <c r="F6" s="31" t="s">
        <v>12</v>
      </c>
      <c r="G6" s="36">
        <f t="shared" si="0"/>
        <v>0</v>
      </c>
      <c r="H6" s="31" t="s">
        <v>12</v>
      </c>
      <c r="I6" s="78">
        <v>0</v>
      </c>
      <c r="J6" s="31" t="s">
        <v>12</v>
      </c>
      <c r="K6" s="36">
        <f t="shared" si="1"/>
        <v>0</v>
      </c>
      <c r="L6" s="31" t="s">
        <v>12</v>
      </c>
      <c r="M6" s="13"/>
      <c r="N6" s="12"/>
    </row>
    <row r="7" spans="1:15" ht="31.5">
      <c r="A7" s="76" t="s">
        <v>55</v>
      </c>
      <c r="B7" s="76" t="s">
        <v>193</v>
      </c>
      <c r="C7" s="37">
        <v>160</v>
      </c>
      <c r="D7" s="31" t="s">
        <v>25</v>
      </c>
      <c r="E7" s="35">
        <v>0</v>
      </c>
      <c r="F7" s="78" t="s">
        <v>12</v>
      </c>
      <c r="G7" s="79">
        <f t="shared" si="0"/>
        <v>0</v>
      </c>
      <c r="H7" s="78" t="s">
        <v>12</v>
      </c>
      <c r="I7" s="78">
        <v>0</v>
      </c>
      <c r="J7" s="78" t="s">
        <v>12</v>
      </c>
      <c r="K7" s="79">
        <f t="shared" si="1"/>
        <v>0</v>
      </c>
      <c r="L7" s="78" t="s">
        <v>12</v>
      </c>
      <c r="M7" s="13"/>
      <c r="N7" s="12"/>
    </row>
    <row r="8" spans="1:15" ht="47.25">
      <c r="A8" s="77" t="s">
        <v>56</v>
      </c>
      <c r="B8" s="77" t="s">
        <v>197</v>
      </c>
      <c r="C8" s="37">
        <v>160</v>
      </c>
      <c r="D8" s="31" t="s">
        <v>25</v>
      </c>
      <c r="E8" s="35">
        <v>0</v>
      </c>
      <c r="F8" s="78" t="s">
        <v>12</v>
      </c>
      <c r="G8" s="79">
        <f t="shared" si="0"/>
        <v>0</v>
      </c>
      <c r="H8" s="78" t="s">
        <v>12</v>
      </c>
      <c r="I8" s="78">
        <v>0</v>
      </c>
      <c r="J8" s="78" t="s">
        <v>12</v>
      </c>
      <c r="K8" s="79">
        <f t="shared" si="1"/>
        <v>0</v>
      </c>
      <c r="L8" s="78" t="s">
        <v>12</v>
      </c>
      <c r="M8" s="13"/>
      <c r="N8" s="12"/>
    </row>
    <row r="9" spans="1:15" ht="36" customHeight="1">
      <c r="A9" s="77" t="s">
        <v>206</v>
      </c>
      <c r="B9" s="77" t="s">
        <v>204</v>
      </c>
      <c r="C9" s="80">
        <v>160</v>
      </c>
      <c r="D9" s="78" t="s">
        <v>25</v>
      </c>
      <c r="E9" s="35">
        <v>0</v>
      </c>
      <c r="F9" s="78"/>
      <c r="G9" s="79">
        <f t="shared" si="0"/>
        <v>0</v>
      </c>
      <c r="H9" s="78" t="s">
        <v>12</v>
      </c>
      <c r="I9" s="78">
        <v>0</v>
      </c>
      <c r="J9" s="78"/>
      <c r="K9" s="79">
        <f t="shared" si="1"/>
        <v>0</v>
      </c>
      <c r="L9" s="78" t="s">
        <v>12</v>
      </c>
      <c r="M9" s="13"/>
      <c r="N9" s="12"/>
    </row>
    <row r="10" spans="1:15" ht="31.5">
      <c r="A10" s="77" t="s">
        <v>205</v>
      </c>
      <c r="B10" s="77" t="s">
        <v>207</v>
      </c>
      <c r="C10" s="80">
        <v>160</v>
      </c>
      <c r="D10" s="78" t="s">
        <v>25</v>
      </c>
      <c r="E10" s="35">
        <v>0</v>
      </c>
      <c r="F10" s="78"/>
      <c r="G10" s="79">
        <f t="shared" si="0"/>
        <v>0</v>
      </c>
      <c r="H10" s="78" t="s">
        <v>12</v>
      </c>
      <c r="I10" s="78">
        <v>0</v>
      </c>
      <c r="J10" s="78"/>
      <c r="K10" s="79">
        <f t="shared" si="1"/>
        <v>0</v>
      </c>
      <c r="L10" s="78" t="s">
        <v>12</v>
      </c>
      <c r="M10" s="13"/>
      <c r="N10" s="12"/>
    </row>
    <row r="11" spans="1:15" ht="29.25">
      <c r="A11" s="77" t="s">
        <v>192</v>
      </c>
      <c r="B11" s="82" t="s">
        <v>194</v>
      </c>
      <c r="C11" s="80">
        <v>160</v>
      </c>
      <c r="D11" s="78" t="s">
        <v>25</v>
      </c>
      <c r="E11" s="35">
        <v>0</v>
      </c>
      <c r="F11" s="78" t="s">
        <v>12</v>
      </c>
      <c r="G11" s="79">
        <f t="shared" si="0"/>
        <v>0</v>
      </c>
      <c r="H11" s="78" t="s">
        <v>12</v>
      </c>
      <c r="I11" s="78">
        <v>0</v>
      </c>
      <c r="J11" s="78" t="s">
        <v>12</v>
      </c>
      <c r="K11" s="79">
        <f t="shared" si="1"/>
        <v>0</v>
      </c>
      <c r="L11" s="78" t="s">
        <v>12</v>
      </c>
      <c r="M11" s="5"/>
      <c r="N11" s="12"/>
    </row>
    <row r="12" spans="1:15" ht="31.5">
      <c r="A12" s="77" t="s">
        <v>192</v>
      </c>
      <c r="B12" s="77" t="s">
        <v>196</v>
      </c>
      <c r="C12" s="80">
        <v>160</v>
      </c>
      <c r="D12" s="78" t="s">
        <v>25</v>
      </c>
      <c r="E12" s="35">
        <v>0</v>
      </c>
      <c r="F12" s="78" t="s">
        <v>12</v>
      </c>
      <c r="G12" s="79">
        <f t="shared" si="0"/>
        <v>0</v>
      </c>
      <c r="H12" s="78" t="s">
        <v>12</v>
      </c>
      <c r="I12" s="78">
        <v>0</v>
      </c>
      <c r="J12" s="78" t="s">
        <v>12</v>
      </c>
      <c r="K12" s="79">
        <f t="shared" si="1"/>
        <v>0</v>
      </c>
      <c r="L12" s="78" t="s">
        <v>12</v>
      </c>
      <c r="M12" s="5"/>
      <c r="N12" s="12"/>
    </row>
    <row r="13" spans="1:15">
      <c r="A13" s="7" t="s">
        <v>21</v>
      </c>
      <c r="B13" s="7" t="s">
        <v>26</v>
      </c>
      <c r="C13" s="37">
        <v>185</v>
      </c>
      <c r="D13" s="31" t="s">
        <v>22</v>
      </c>
      <c r="E13" s="35">
        <v>0</v>
      </c>
      <c r="F13" s="31" t="s">
        <v>12</v>
      </c>
      <c r="G13" s="36">
        <f t="shared" si="0"/>
        <v>0</v>
      </c>
      <c r="H13" s="31" t="s">
        <v>12</v>
      </c>
      <c r="I13" s="78">
        <v>0</v>
      </c>
      <c r="J13" s="31" t="s">
        <v>12</v>
      </c>
      <c r="K13" s="36">
        <f t="shared" si="1"/>
        <v>0</v>
      </c>
      <c r="L13" s="31" t="s">
        <v>12</v>
      </c>
      <c r="M13" s="5"/>
      <c r="N13" s="12"/>
    </row>
    <row r="14" spans="1:15">
      <c r="A14" s="7" t="s">
        <v>23</v>
      </c>
      <c r="B14" s="7" t="s">
        <v>24</v>
      </c>
      <c r="C14" s="37">
        <v>18.3</v>
      </c>
      <c r="D14" s="31" t="s">
        <v>184</v>
      </c>
      <c r="E14" s="35">
        <v>0</v>
      </c>
      <c r="F14" s="31" t="s">
        <v>12</v>
      </c>
      <c r="G14" s="36">
        <f t="shared" si="0"/>
        <v>0</v>
      </c>
      <c r="H14" s="31" t="s">
        <v>12</v>
      </c>
      <c r="I14" s="78">
        <v>0</v>
      </c>
      <c r="J14" s="31" t="s">
        <v>12</v>
      </c>
      <c r="K14" s="36">
        <f t="shared" si="1"/>
        <v>0</v>
      </c>
      <c r="L14" s="31" t="s">
        <v>12</v>
      </c>
      <c r="M14" s="13"/>
      <c r="N14" s="12"/>
    </row>
    <row r="17" spans="1:14">
      <c r="A17" s="39" t="s">
        <v>94</v>
      </c>
      <c r="B17" s="40"/>
      <c r="C17" s="40"/>
      <c r="D17" s="40"/>
      <c r="E17" s="39" t="s">
        <v>149</v>
      </c>
      <c r="F17" s="39"/>
      <c r="G17" s="41">
        <f>SUM(G4:G15)</f>
        <v>0</v>
      </c>
      <c r="H17" s="39" t="s">
        <v>12</v>
      </c>
      <c r="I17" s="39" t="s">
        <v>150</v>
      </c>
      <c r="J17" s="39"/>
      <c r="K17" s="41">
        <f>SUM(K4:K15)</f>
        <v>0</v>
      </c>
      <c r="L17" s="39" t="s">
        <v>12</v>
      </c>
      <c r="M17" s="25"/>
      <c r="N17" s="26"/>
    </row>
  </sheetData>
  <mergeCells count="5">
    <mergeCell ref="E2:F2"/>
    <mergeCell ref="G2:H2"/>
    <mergeCell ref="I2:J2"/>
    <mergeCell ref="K2:L2"/>
    <mergeCell ref="C2:D2"/>
  </mergeCells>
  <pageMargins left="0.7" right="0.7" top="0.75" bottom="0.75" header="0.3" footer="0.3"/>
  <pageSetup paperSize="9" scale="61" orientation="portrait" r:id="rId1"/>
  <colBreaks count="1" manualBreakCount="1">
    <brk id="1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N13"/>
  <sheetViews>
    <sheetView view="pageBreakPreview" zoomScaleSheetLayoutView="100" workbookViewId="0">
      <selection activeCell="E5" sqref="E5:E11"/>
    </sheetView>
  </sheetViews>
  <sheetFormatPr defaultRowHeight="15.75"/>
  <cols>
    <col min="1" max="1" width="26.7109375" style="7" customWidth="1"/>
    <col min="2" max="2" width="38" style="7" customWidth="1"/>
    <col min="3" max="3" width="9.28515625" style="7" bestFit="1" customWidth="1"/>
    <col min="4" max="4" width="5.85546875" style="7" customWidth="1"/>
    <col min="5" max="5" width="11.85546875" style="7" bestFit="1" customWidth="1"/>
    <col min="6" max="6" width="9.140625" style="7"/>
    <col min="7" max="7" width="13.5703125" style="7" customWidth="1"/>
    <col min="8" max="8" width="9.140625" style="7"/>
    <col min="9" max="9" width="9.28515625" style="7" bestFit="1" customWidth="1"/>
    <col min="10" max="10" width="9.140625" style="7"/>
    <col min="11" max="11" width="10.85546875" style="7" bestFit="1" customWidth="1"/>
    <col min="12" max="12" width="9.140625" style="7"/>
    <col min="13" max="13" width="18.85546875" customWidth="1"/>
  </cols>
  <sheetData>
    <row r="1" spans="1:14">
      <c r="A1" s="32" t="s">
        <v>148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8"/>
      <c r="N1" s="2"/>
    </row>
    <row r="2" spans="1:14">
      <c r="A2" s="34" t="s">
        <v>15</v>
      </c>
      <c r="B2" s="34" t="s">
        <v>14</v>
      </c>
      <c r="C2" s="88" t="s">
        <v>13</v>
      </c>
      <c r="D2" s="88"/>
      <c r="E2" s="88" t="s">
        <v>80</v>
      </c>
      <c r="F2" s="88"/>
      <c r="G2" s="88" t="s">
        <v>81</v>
      </c>
      <c r="H2" s="88"/>
      <c r="I2" s="88" t="s">
        <v>82</v>
      </c>
      <c r="J2" s="88"/>
      <c r="K2" s="88" t="s">
        <v>83</v>
      </c>
      <c r="L2" s="88"/>
      <c r="M2" s="10"/>
    </row>
    <row r="3" spans="1:14">
      <c r="A3" s="30"/>
      <c r="M3" s="5"/>
    </row>
    <row r="4" spans="1:14">
      <c r="A4" s="7" t="s">
        <v>75</v>
      </c>
      <c r="B4" s="7" t="s">
        <v>90</v>
      </c>
      <c r="C4" s="37">
        <v>76</v>
      </c>
      <c r="D4" s="31" t="s">
        <v>25</v>
      </c>
      <c r="E4" s="78">
        <v>0</v>
      </c>
      <c r="F4" s="31" t="s">
        <v>12</v>
      </c>
      <c r="G4" s="36">
        <f t="shared" ref="G4:G11" si="0">PRODUCT(E4,C4)</f>
        <v>0</v>
      </c>
      <c r="H4" s="31" t="s">
        <v>12</v>
      </c>
      <c r="I4" s="31">
        <v>0</v>
      </c>
      <c r="J4" s="31" t="s">
        <v>12</v>
      </c>
      <c r="K4" s="36">
        <f t="shared" ref="K4:K11" si="1">PRODUCT(I4,C4)</f>
        <v>0</v>
      </c>
      <c r="L4" s="31" t="s">
        <v>12</v>
      </c>
      <c r="M4" s="13"/>
      <c r="N4" s="12"/>
    </row>
    <row r="5" spans="1:14">
      <c r="A5" s="7" t="s">
        <v>76</v>
      </c>
      <c r="B5" s="7" t="s">
        <v>91</v>
      </c>
      <c r="C5" s="37">
        <v>0.27</v>
      </c>
      <c r="D5" s="31" t="s">
        <v>18</v>
      </c>
      <c r="E5" s="78">
        <v>0</v>
      </c>
      <c r="F5" s="31" t="s">
        <v>12</v>
      </c>
      <c r="G5" s="36">
        <f t="shared" si="0"/>
        <v>0</v>
      </c>
      <c r="H5" s="31" t="s">
        <v>12</v>
      </c>
      <c r="I5" s="78">
        <v>0</v>
      </c>
      <c r="J5" s="31" t="s">
        <v>12</v>
      </c>
      <c r="K5" s="36">
        <f t="shared" si="1"/>
        <v>0</v>
      </c>
      <c r="L5" s="31" t="s">
        <v>12</v>
      </c>
      <c r="M5" s="13"/>
      <c r="N5" s="12"/>
    </row>
    <row r="6" spans="1:14">
      <c r="A6" s="7" t="s">
        <v>76</v>
      </c>
      <c r="B6" s="7" t="s">
        <v>200</v>
      </c>
      <c r="C6" s="80">
        <v>0.14000000000000001</v>
      </c>
      <c r="D6" s="78" t="s">
        <v>18</v>
      </c>
      <c r="E6" s="78">
        <v>0</v>
      </c>
      <c r="F6" s="78" t="s">
        <v>12</v>
      </c>
      <c r="G6" s="79">
        <f t="shared" ref="G6" si="2">PRODUCT(E6,C6)</f>
        <v>0</v>
      </c>
      <c r="H6" s="78" t="s">
        <v>12</v>
      </c>
      <c r="I6" s="78">
        <v>0</v>
      </c>
      <c r="J6" s="78" t="s">
        <v>12</v>
      </c>
      <c r="K6" s="79">
        <f t="shared" ref="K6" si="3">PRODUCT(I6,C6)</f>
        <v>0</v>
      </c>
      <c r="L6" s="78" t="s">
        <v>12</v>
      </c>
      <c r="M6" s="13"/>
      <c r="N6" s="12"/>
    </row>
    <row r="7" spans="1:14">
      <c r="A7" s="7" t="s">
        <v>77</v>
      </c>
      <c r="B7" s="7" t="s">
        <v>92</v>
      </c>
      <c r="C7" s="37">
        <v>4.25</v>
      </c>
      <c r="D7" s="31" t="s">
        <v>18</v>
      </c>
      <c r="E7" s="78">
        <v>0</v>
      </c>
      <c r="F7" s="31" t="s">
        <v>12</v>
      </c>
      <c r="G7" s="36">
        <f t="shared" si="0"/>
        <v>0</v>
      </c>
      <c r="H7" s="31" t="s">
        <v>12</v>
      </c>
      <c r="I7" s="78">
        <v>0</v>
      </c>
      <c r="J7" s="31" t="s">
        <v>12</v>
      </c>
      <c r="K7" s="36">
        <f t="shared" si="1"/>
        <v>0</v>
      </c>
      <c r="L7" s="31" t="s">
        <v>12</v>
      </c>
      <c r="M7" s="13"/>
      <c r="N7" s="12"/>
    </row>
    <row r="8" spans="1:14">
      <c r="A8" s="7" t="s">
        <v>201</v>
      </c>
      <c r="B8" s="7" t="s">
        <v>199</v>
      </c>
      <c r="C8" s="80">
        <v>288</v>
      </c>
      <c r="D8" s="78" t="s">
        <v>22</v>
      </c>
      <c r="E8" s="78">
        <v>0</v>
      </c>
      <c r="F8" s="78" t="s">
        <v>12</v>
      </c>
      <c r="G8" s="79">
        <f t="shared" ref="G8" si="4">PRODUCT(E8,C8)</f>
        <v>0</v>
      </c>
      <c r="H8" s="78" t="s">
        <v>12</v>
      </c>
      <c r="I8" s="78">
        <v>0</v>
      </c>
      <c r="J8" s="78" t="s">
        <v>12</v>
      </c>
      <c r="K8" s="79">
        <f t="shared" ref="K8" si="5">PRODUCT(I8,C8)</f>
        <v>0</v>
      </c>
      <c r="L8" s="78" t="s">
        <v>12</v>
      </c>
      <c r="M8" s="13"/>
      <c r="N8" s="12"/>
    </row>
    <row r="9" spans="1:14">
      <c r="A9" s="7" t="s">
        <v>78</v>
      </c>
      <c r="B9" s="7" t="s">
        <v>16</v>
      </c>
      <c r="C9" s="37">
        <v>14.2</v>
      </c>
      <c r="D9" s="31" t="s">
        <v>18</v>
      </c>
      <c r="E9" s="78">
        <v>0</v>
      </c>
      <c r="F9" s="31" t="s">
        <v>12</v>
      </c>
      <c r="G9" s="36">
        <f t="shared" si="0"/>
        <v>0</v>
      </c>
      <c r="H9" s="31" t="s">
        <v>12</v>
      </c>
      <c r="I9" s="78">
        <v>0</v>
      </c>
      <c r="J9" s="31" t="s">
        <v>12</v>
      </c>
      <c r="K9" s="36">
        <f t="shared" si="1"/>
        <v>0</v>
      </c>
      <c r="L9" s="31" t="s">
        <v>12</v>
      </c>
      <c r="M9" s="13"/>
      <c r="N9" s="12"/>
    </row>
    <row r="10" spans="1:14">
      <c r="A10" s="7" t="s">
        <v>74</v>
      </c>
      <c r="B10" s="7" t="s">
        <v>198</v>
      </c>
      <c r="C10" s="37">
        <v>2</v>
      </c>
      <c r="D10" s="31" t="s">
        <v>11</v>
      </c>
      <c r="E10" s="78">
        <v>0</v>
      </c>
      <c r="F10" s="31" t="s">
        <v>12</v>
      </c>
      <c r="G10" s="36">
        <f t="shared" si="0"/>
        <v>0</v>
      </c>
      <c r="H10" s="31" t="s">
        <v>12</v>
      </c>
      <c r="I10" s="78">
        <v>0</v>
      </c>
      <c r="J10" s="31" t="s">
        <v>12</v>
      </c>
      <c r="K10" s="36">
        <f t="shared" si="1"/>
        <v>0</v>
      </c>
      <c r="L10" s="31" t="s">
        <v>12</v>
      </c>
      <c r="M10" s="13"/>
      <c r="N10" s="12"/>
    </row>
    <row r="11" spans="1:14">
      <c r="A11" s="7" t="s">
        <v>87</v>
      </c>
      <c r="B11" s="7" t="s">
        <v>88</v>
      </c>
      <c r="C11" s="37">
        <v>18.850000000000001</v>
      </c>
      <c r="D11" s="31" t="s">
        <v>25</v>
      </c>
      <c r="E11" s="78">
        <v>0</v>
      </c>
      <c r="F11" s="31" t="s">
        <v>12</v>
      </c>
      <c r="G11" s="36">
        <f t="shared" si="0"/>
        <v>0</v>
      </c>
      <c r="H11" s="31" t="s">
        <v>12</v>
      </c>
      <c r="I11" s="78">
        <v>0</v>
      </c>
      <c r="J11" s="31" t="s">
        <v>12</v>
      </c>
      <c r="K11" s="36">
        <f t="shared" si="1"/>
        <v>0</v>
      </c>
      <c r="L11" s="31" t="s">
        <v>12</v>
      </c>
      <c r="M11" s="13"/>
      <c r="N11" s="12"/>
    </row>
    <row r="13" spans="1:14">
      <c r="A13" s="39" t="s">
        <v>94</v>
      </c>
      <c r="B13" s="40"/>
      <c r="C13" s="40"/>
      <c r="D13" s="40"/>
      <c r="E13" s="39" t="s">
        <v>149</v>
      </c>
      <c r="F13" s="39"/>
      <c r="G13" s="41">
        <f>SUM(G4:G11)</f>
        <v>0</v>
      </c>
      <c r="H13" s="39" t="s">
        <v>12</v>
      </c>
      <c r="I13" s="39" t="s">
        <v>150</v>
      </c>
      <c r="J13" s="39"/>
      <c r="K13" s="41">
        <f>SUM(K4:K11)</f>
        <v>0</v>
      </c>
      <c r="L13" s="39" t="s">
        <v>12</v>
      </c>
      <c r="M13" s="25"/>
      <c r="N13" s="26"/>
    </row>
  </sheetData>
  <mergeCells count="5">
    <mergeCell ref="E2:F2"/>
    <mergeCell ref="G2:H2"/>
    <mergeCell ref="I2:J2"/>
    <mergeCell ref="K2:L2"/>
    <mergeCell ref="C2:D2"/>
  </mergeCells>
  <pageMargins left="0.7" right="0.7" top="0.75" bottom="0.75" header="0.3" footer="0.3"/>
  <pageSetup paperSize="9" scale="55" orientation="portrait" r:id="rId1"/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N15"/>
  <sheetViews>
    <sheetView view="pageBreakPreview" zoomScaleSheetLayoutView="100" workbookViewId="0">
      <selection activeCell="I5" sqref="I5:I13"/>
    </sheetView>
  </sheetViews>
  <sheetFormatPr defaultRowHeight="15.75"/>
  <cols>
    <col min="1" max="1" width="27.28515625" style="7" customWidth="1"/>
    <col min="2" max="2" width="50.28515625" style="7" customWidth="1"/>
    <col min="3" max="3" width="10.5703125" style="7" customWidth="1"/>
    <col min="4" max="4" width="6" style="7" customWidth="1"/>
    <col min="5" max="5" width="15.140625" style="7" customWidth="1"/>
    <col min="6" max="6" width="4.28515625" style="7" customWidth="1"/>
    <col min="7" max="7" width="17.140625" style="7" customWidth="1"/>
    <col min="8" max="8" width="2.85546875" style="7" customWidth="1"/>
    <col min="9" max="9" width="12.42578125" style="7" customWidth="1"/>
    <col min="10" max="10" width="3.28515625" style="7" customWidth="1"/>
    <col min="11" max="11" width="14" style="7" customWidth="1"/>
    <col min="12" max="12" width="4.140625" style="7" customWidth="1"/>
    <col min="13" max="13" width="13.85546875" customWidth="1"/>
    <col min="14" max="14" width="3.85546875" customWidth="1"/>
  </cols>
  <sheetData>
    <row r="1" spans="1:14">
      <c r="A1" s="32" t="s">
        <v>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8"/>
      <c r="N1" s="2"/>
    </row>
    <row r="2" spans="1:14">
      <c r="A2" s="34" t="s">
        <v>15</v>
      </c>
      <c r="B2" s="34" t="s">
        <v>14</v>
      </c>
      <c r="C2" s="88" t="s">
        <v>13</v>
      </c>
      <c r="D2" s="88"/>
      <c r="E2" s="88" t="s">
        <v>80</v>
      </c>
      <c r="F2" s="88"/>
      <c r="G2" s="88" t="s">
        <v>81</v>
      </c>
      <c r="H2" s="88"/>
      <c r="I2" s="88" t="s">
        <v>82</v>
      </c>
      <c r="J2" s="88"/>
      <c r="K2" s="88" t="s">
        <v>83</v>
      </c>
      <c r="L2" s="88"/>
      <c r="M2" s="10"/>
    </row>
    <row r="3" spans="1:14" ht="18" customHeight="1">
      <c r="A3" s="30"/>
      <c r="M3" s="5"/>
    </row>
    <row r="4" spans="1:14" ht="118.5" customHeight="1">
      <c r="A4" s="83" t="s">
        <v>202</v>
      </c>
      <c r="B4" s="83" t="s">
        <v>203</v>
      </c>
      <c r="C4" s="66">
        <v>1</v>
      </c>
      <c r="D4" s="31" t="s">
        <v>11</v>
      </c>
      <c r="E4" s="79">
        <v>0</v>
      </c>
      <c r="F4" s="7" t="s">
        <v>12</v>
      </c>
      <c r="G4" s="35">
        <f t="shared" ref="G4:G13" si="0">PRODUCT(E4,C4)</f>
        <v>0</v>
      </c>
      <c r="H4" s="7" t="s">
        <v>12</v>
      </c>
      <c r="I4" s="35">
        <v>0</v>
      </c>
      <c r="J4" s="31" t="s">
        <v>12</v>
      </c>
      <c r="K4" s="36">
        <f t="shared" ref="K4:K13" si="1">PRODUCT(I4,C4)</f>
        <v>0</v>
      </c>
      <c r="L4" s="31" t="s">
        <v>12</v>
      </c>
      <c r="M4" s="13"/>
      <c r="N4" s="12"/>
    </row>
    <row r="5" spans="1:14">
      <c r="A5" s="15" t="s">
        <v>93</v>
      </c>
      <c r="B5" s="14" t="s">
        <v>16</v>
      </c>
      <c r="C5" s="51">
        <v>6</v>
      </c>
      <c r="D5" s="31" t="s">
        <v>18</v>
      </c>
      <c r="E5" s="79">
        <v>0</v>
      </c>
      <c r="F5" s="7" t="s">
        <v>12</v>
      </c>
      <c r="G5" s="35">
        <f t="shared" si="0"/>
        <v>0</v>
      </c>
      <c r="H5" s="7" t="s">
        <v>12</v>
      </c>
      <c r="I5" s="79">
        <v>0</v>
      </c>
      <c r="J5" s="31" t="s">
        <v>12</v>
      </c>
      <c r="K5" s="36">
        <f t="shared" si="1"/>
        <v>0</v>
      </c>
      <c r="L5" s="31" t="s">
        <v>12</v>
      </c>
      <c r="M5" s="13"/>
      <c r="N5" s="12"/>
    </row>
    <row r="6" spans="1:14">
      <c r="A6" s="76" t="s">
        <v>55</v>
      </c>
      <c r="B6" s="76" t="s">
        <v>193</v>
      </c>
      <c r="C6" s="37">
        <v>274.7</v>
      </c>
      <c r="D6" s="31" t="s">
        <v>25</v>
      </c>
      <c r="E6" s="79">
        <v>0</v>
      </c>
      <c r="F6" s="31" t="s">
        <v>12</v>
      </c>
      <c r="G6" s="36">
        <f t="shared" si="0"/>
        <v>0</v>
      </c>
      <c r="H6" s="31" t="s">
        <v>12</v>
      </c>
      <c r="I6" s="79">
        <v>0</v>
      </c>
      <c r="J6" s="31" t="s">
        <v>12</v>
      </c>
      <c r="K6" s="36">
        <f t="shared" si="1"/>
        <v>0</v>
      </c>
      <c r="L6" s="31" t="s">
        <v>12</v>
      </c>
      <c r="M6" s="5"/>
      <c r="N6" s="12"/>
    </row>
    <row r="7" spans="1:14" ht="31.5">
      <c r="A7" s="77" t="s">
        <v>56</v>
      </c>
      <c r="B7" s="77" t="s">
        <v>197</v>
      </c>
      <c r="C7" s="80">
        <v>274.7</v>
      </c>
      <c r="D7" s="78" t="s">
        <v>25</v>
      </c>
      <c r="E7" s="79">
        <v>0</v>
      </c>
      <c r="F7" s="31" t="s">
        <v>12</v>
      </c>
      <c r="G7" s="36">
        <f t="shared" si="0"/>
        <v>0</v>
      </c>
      <c r="H7" s="31" t="s">
        <v>12</v>
      </c>
      <c r="I7" s="79">
        <v>0</v>
      </c>
      <c r="J7" s="31" t="s">
        <v>12</v>
      </c>
      <c r="K7" s="36">
        <f t="shared" si="1"/>
        <v>0</v>
      </c>
      <c r="L7" s="31" t="s">
        <v>12</v>
      </c>
      <c r="M7" s="5"/>
      <c r="N7" s="12"/>
    </row>
    <row r="8" spans="1:14" ht="29.25">
      <c r="A8" s="77" t="s">
        <v>206</v>
      </c>
      <c r="B8" s="77" t="s">
        <v>204</v>
      </c>
      <c r="C8" s="80">
        <v>160</v>
      </c>
      <c r="D8" s="78" t="s">
        <v>25</v>
      </c>
      <c r="E8" s="79">
        <v>0</v>
      </c>
      <c r="F8" s="78"/>
      <c r="G8" s="79">
        <f t="shared" si="0"/>
        <v>0</v>
      </c>
      <c r="H8" s="78" t="s">
        <v>12</v>
      </c>
      <c r="I8" s="79">
        <v>0</v>
      </c>
      <c r="J8" s="78"/>
      <c r="K8" s="79">
        <f t="shared" si="1"/>
        <v>0</v>
      </c>
      <c r="L8" s="78" t="s">
        <v>12</v>
      </c>
      <c r="M8" s="5"/>
      <c r="N8" s="12"/>
    </row>
    <row r="9" spans="1:14" ht="31.5">
      <c r="A9" s="77" t="s">
        <v>205</v>
      </c>
      <c r="B9" s="77" t="s">
        <v>207</v>
      </c>
      <c r="C9" s="80">
        <v>160</v>
      </c>
      <c r="D9" s="78" t="s">
        <v>25</v>
      </c>
      <c r="E9" s="79">
        <v>0</v>
      </c>
      <c r="F9" s="78"/>
      <c r="G9" s="79">
        <f t="shared" si="0"/>
        <v>0</v>
      </c>
      <c r="H9" s="78" t="s">
        <v>12</v>
      </c>
      <c r="I9" s="79">
        <v>0</v>
      </c>
      <c r="J9" s="78"/>
      <c r="K9" s="79">
        <f t="shared" si="1"/>
        <v>0</v>
      </c>
      <c r="L9" s="78" t="s">
        <v>12</v>
      </c>
      <c r="M9" s="5"/>
      <c r="N9" s="12"/>
    </row>
    <row r="10" spans="1:14">
      <c r="A10" s="77" t="s">
        <v>192</v>
      </c>
      <c r="B10" s="81" t="s">
        <v>194</v>
      </c>
      <c r="C10" s="80">
        <v>274.7</v>
      </c>
      <c r="D10" s="78" t="s">
        <v>25</v>
      </c>
      <c r="E10" s="79">
        <v>0</v>
      </c>
      <c r="F10" s="31" t="s">
        <v>12</v>
      </c>
      <c r="G10" s="36">
        <f t="shared" si="0"/>
        <v>0</v>
      </c>
      <c r="H10" s="31" t="s">
        <v>12</v>
      </c>
      <c r="I10" s="79">
        <v>0</v>
      </c>
      <c r="J10" s="31" t="s">
        <v>12</v>
      </c>
      <c r="K10" s="36">
        <f t="shared" si="1"/>
        <v>0</v>
      </c>
      <c r="L10" s="31" t="s">
        <v>12</v>
      </c>
      <c r="M10" s="5"/>
      <c r="N10" s="12"/>
    </row>
    <row r="11" spans="1:14" ht="39.75" customHeight="1">
      <c r="A11" s="77" t="s">
        <v>192</v>
      </c>
      <c r="B11" s="77" t="s">
        <v>195</v>
      </c>
      <c r="C11" s="80">
        <v>274.7</v>
      </c>
      <c r="D11" s="78" t="s">
        <v>25</v>
      </c>
      <c r="E11" s="79">
        <v>0</v>
      </c>
      <c r="F11" s="78" t="s">
        <v>12</v>
      </c>
      <c r="G11" s="79">
        <f t="shared" ref="G11" si="2">PRODUCT(E11,C11)</f>
        <v>0</v>
      </c>
      <c r="H11" s="78" t="s">
        <v>12</v>
      </c>
      <c r="I11" s="79">
        <v>0</v>
      </c>
      <c r="J11" s="78" t="s">
        <v>12</v>
      </c>
      <c r="K11" s="79">
        <f t="shared" ref="K11" si="3">PRODUCT(I11,C11)</f>
        <v>0</v>
      </c>
      <c r="L11" s="78" t="s">
        <v>12</v>
      </c>
      <c r="M11" s="5"/>
      <c r="N11" s="12"/>
    </row>
    <row r="12" spans="1:14">
      <c r="A12" s="14" t="s">
        <v>23</v>
      </c>
      <c r="B12" s="14" t="s">
        <v>24</v>
      </c>
      <c r="C12" s="37">
        <v>27.5</v>
      </c>
      <c r="D12" s="31" t="s">
        <v>184</v>
      </c>
      <c r="E12" s="79">
        <v>0</v>
      </c>
      <c r="F12" s="31" t="s">
        <v>12</v>
      </c>
      <c r="G12" s="36">
        <f t="shared" si="0"/>
        <v>0</v>
      </c>
      <c r="H12" s="31" t="s">
        <v>12</v>
      </c>
      <c r="I12" s="79">
        <v>0</v>
      </c>
      <c r="J12" s="31" t="s">
        <v>12</v>
      </c>
      <c r="K12" s="36">
        <f t="shared" si="1"/>
        <v>0</v>
      </c>
      <c r="L12" s="31" t="s">
        <v>12</v>
      </c>
      <c r="M12" s="13"/>
      <c r="N12" s="12"/>
    </row>
    <row r="13" spans="1:14">
      <c r="A13" s="14" t="s">
        <v>21</v>
      </c>
      <c r="B13" s="14" t="s">
        <v>26</v>
      </c>
      <c r="C13" s="37">
        <v>132.30000000000001</v>
      </c>
      <c r="D13" s="31" t="s">
        <v>22</v>
      </c>
      <c r="E13" s="79">
        <v>0</v>
      </c>
      <c r="F13" s="31" t="s">
        <v>12</v>
      </c>
      <c r="G13" s="36">
        <f t="shared" si="0"/>
        <v>0</v>
      </c>
      <c r="H13" s="31" t="s">
        <v>12</v>
      </c>
      <c r="I13" s="79">
        <v>0</v>
      </c>
      <c r="J13" s="31" t="s">
        <v>12</v>
      </c>
      <c r="K13" s="36">
        <f t="shared" si="1"/>
        <v>0</v>
      </c>
      <c r="L13" s="31" t="s">
        <v>12</v>
      </c>
      <c r="M13" s="5"/>
      <c r="N13" s="12"/>
    </row>
    <row r="15" spans="1:14">
      <c r="A15" s="39" t="s">
        <v>94</v>
      </c>
      <c r="B15" s="40"/>
      <c r="C15" s="40"/>
      <c r="D15" s="40"/>
      <c r="E15" s="39" t="s">
        <v>149</v>
      </c>
      <c r="F15" s="39"/>
      <c r="G15" s="41">
        <f>SUM(G4:G13)</f>
        <v>0</v>
      </c>
      <c r="H15" s="39" t="s">
        <v>12</v>
      </c>
      <c r="I15" s="39" t="s">
        <v>150</v>
      </c>
      <c r="J15" s="39"/>
      <c r="K15" s="41">
        <f>SUM(K4:K13)</f>
        <v>0</v>
      </c>
      <c r="L15" s="39" t="s">
        <v>12</v>
      </c>
      <c r="M15" s="25"/>
      <c r="N15" s="26"/>
    </row>
  </sheetData>
  <mergeCells count="5">
    <mergeCell ref="E2:F2"/>
    <mergeCell ref="G2:H2"/>
    <mergeCell ref="I2:J2"/>
    <mergeCell ref="K2:L2"/>
    <mergeCell ref="C2:D2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25</vt:i4>
      </vt:variant>
    </vt:vector>
  </HeadingPairs>
  <TitlesOfParts>
    <vt:vector size="36" baseType="lpstr">
      <vt:lpstr>CÍMLAP</vt:lpstr>
      <vt:lpstr>FEJEZET ÖSSZESÍTŐ</vt:lpstr>
      <vt:lpstr>FÖLDMUNKA</vt:lpstr>
      <vt:lpstr>BURKOLATOK</vt:lpstr>
      <vt:lpstr>NÖVÉNYEK</vt:lpstr>
      <vt:lpstr>STREETWORKOUT</vt:lpstr>
      <vt:lpstr>FUTÓPÁLYA</vt:lpstr>
      <vt:lpstr>ZÖLDSZIGET</vt:lpstr>
      <vt:lpstr>SPORTPÁLYA</vt:lpstr>
      <vt:lpstr>KERÍTÉS</vt:lpstr>
      <vt:lpstr>KERÉKPÁRTÁROLÓ</vt:lpstr>
      <vt:lpstr>BURKOLATOK!Nyomtatási_terület</vt:lpstr>
      <vt:lpstr>FÖLDMUNKA!Nyomtatási_terület</vt:lpstr>
      <vt:lpstr>FUTÓPÁLYA!Nyomtatási_terület</vt:lpstr>
      <vt:lpstr>KERÉKPÁRTÁROLÓ!Nyomtatási_terület</vt:lpstr>
      <vt:lpstr>KERÍTÉS!Nyomtatási_terület</vt:lpstr>
      <vt:lpstr>NÖVÉNYEK!Nyomtatási_terület</vt:lpstr>
      <vt:lpstr>SPORTPÁLYA!Nyomtatási_terület</vt:lpstr>
      <vt:lpstr>STREETWORKOUT!Nyomtatási_terület</vt:lpstr>
      <vt:lpstr>ZÖLDSZIGET!Nyomtatási_terület</vt:lpstr>
      <vt:lpstr>BURKOLATOK!PA</vt:lpstr>
      <vt:lpstr>FUTÓPÁLYA!PA</vt:lpstr>
      <vt:lpstr>KERÉKPÁRTÁROLÓ!PA</vt:lpstr>
      <vt:lpstr>KERÍTÉS!PA</vt:lpstr>
      <vt:lpstr>SPORTPÁLYA!PA</vt:lpstr>
      <vt:lpstr>STREETWORKOUT!PA</vt:lpstr>
      <vt:lpstr>ZÖLDSZIGET!PA</vt:lpstr>
      <vt:lpstr>BURKOLATOK!Print_Area</vt:lpstr>
      <vt:lpstr>FÖLDMUNKA!Print_Area</vt:lpstr>
      <vt:lpstr>FUTÓPÁLYA!Print_Area</vt:lpstr>
      <vt:lpstr>KERÉKPÁRTÁROLÓ!Print_Area</vt:lpstr>
      <vt:lpstr>KERÍTÉS!Print_Area</vt:lpstr>
      <vt:lpstr>NÖVÉNYEK!Print_Area</vt:lpstr>
      <vt:lpstr>SPORTPÁLYA!Print_Area</vt:lpstr>
      <vt:lpstr>STREETWORKOUT!Print_Area</vt:lpstr>
      <vt:lpstr>ZÖLDSZIGET!Print_Area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DP</cp:lastModifiedBy>
  <cp:lastPrinted>2017-10-28T12:52:44Z</cp:lastPrinted>
  <dcterms:created xsi:type="dcterms:W3CDTF">2017-10-21T09:20:25Z</dcterms:created>
  <dcterms:modified xsi:type="dcterms:W3CDTF">2017-10-30T09:20:16Z</dcterms:modified>
</cp:coreProperties>
</file>